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omments2.xml" ContentType="application/vnd.openxmlformats-officedocument.spreadsheetml.comments+xml"/>
  <Override PartName="/xl/charts/chart6.xml" ContentType="application/vnd.openxmlformats-officedocument.drawingml.chart+xml"/>
  <Override PartName="/xl/charts/chart7.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8908"/>
  <workbookPr/>
  <mc:AlternateContent xmlns:mc="http://schemas.openxmlformats.org/markup-compatibility/2006">
    <mc:Choice Requires="x15">
      <x15ac:absPath xmlns:x15ac="http://schemas.microsoft.com/office/spreadsheetml/2010/11/ac" url="/Users/user/Desktop/"/>
    </mc:Choice>
  </mc:AlternateContent>
  <bookViews>
    <workbookView xWindow="0" yWindow="460" windowWidth="28800" windowHeight="16460" activeTab="5"/>
  </bookViews>
  <sheets>
    <sheet name="Grants" sheetId="1" r:id="rId1"/>
    <sheet name="Loans " sheetId="2" r:id="rId2"/>
    <sheet name="Revenue and Financing Page " sheetId="3" r:id="rId3"/>
    <sheet name="Expenditure  Page " sheetId="4" r:id="rId4"/>
    <sheet name="General Framework " sheetId="6" r:id="rId5"/>
    <sheet name="Sectoral Allocations" sheetId="5" r:id="rId6"/>
    <sheet name="Main Capital Allocations " sheetId="7" r:id="rId7"/>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20" i="5" l="1"/>
  <c r="H20" i="5"/>
  <c r="F22" i="5"/>
  <c r="E20" i="5"/>
  <c r="D6" i="5"/>
  <c r="F6" i="5"/>
  <c r="D7" i="5"/>
  <c r="F7" i="5"/>
  <c r="D8" i="5"/>
  <c r="F8" i="5"/>
  <c r="D9" i="5"/>
  <c r="F9" i="5"/>
  <c r="D10" i="5"/>
  <c r="F10" i="5"/>
  <c r="D11" i="5"/>
  <c r="F11" i="5"/>
  <c r="D12" i="5"/>
  <c r="F12" i="5"/>
  <c r="D13" i="5"/>
  <c r="F13" i="5"/>
  <c r="D14" i="5"/>
  <c r="F14" i="5"/>
  <c r="D15" i="5"/>
  <c r="F15" i="5"/>
  <c r="D16" i="5"/>
  <c r="F16" i="5"/>
  <c r="D17" i="5"/>
  <c r="F17" i="5"/>
  <c r="D18" i="5"/>
  <c r="F18" i="5"/>
  <c r="D19" i="5"/>
  <c r="F19" i="5"/>
  <c r="F20" i="5"/>
  <c r="C20" i="5"/>
  <c r="D20" i="5"/>
  <c r="B20" i="5"/>
  <c r="G19" i="5"/>
  <c r="G18" i="5"/>
  <c r="G16" i="5"/>
  <c r="G15" i="5"/>
  <c r="F10" i="6"/>
  <c r="E11" i="6"/>
  <c r="D11" i="6"/>
  <c r="F9" i="6"/>
  <c r="F8" i="6"/>
  <c r="F7" i="6"/>
  <c r="D39" i="3"/>
  <c r="D38" i="3"/>
  <c r="D35" i="3"/>
  <c r="D32" i="3"/>
  <c r="D31" i="3"/>
  <c r="D30" i="3"/>
  <c r="D29" i="3"/>
  <c r="C39" i="3"/>
  <c r="C38" i="3"/>
  <c r="C37" i="3"/>
  <c r="C36" i="3"/>
  <c r="C35" i="3"/>
  <c r="C34" i="3"/>
  <c r="C33" i="3"/>
  <c r="C32" i="3"/>
  <c r="C31" i="3"/>
  <c r="C30" i="3"/>
  <c r="C29" i="3"/>
  <c r="B52" i="7"/>
  <c r="A49" i="7"/>
  <c r="A48" i="7"/>
  <c r="A47" i="7"/>
  <c r="A46" i="7"/>
  <c r="A45" i="7"/>
  <c r="A44" i="7"/>
  <c r="B46" i="7"/>
  <c r="B47" i="7"/>
  <c r="B48" i="7"/>
  <c r="B49" i="7"/>
  <c r="B45" i="7"/>
  <c r="B44" i="7"/>
  <c r="A2" i="7"/>
  <c r="A1" i="7"/>
  <c r="A2" i="6"/>
  <c r="A1" i="6"/>
  <c r="E17" i="3"/>
  <c r="A2" i="5"/>
  <c r="A1" i="5"/>
  <c r="A2" i="4"/>
  <c r="A1" i="4"/>
  <c r="A2" i="3"/>
  <c r="A1" i="3"/>
  <c r="A2" i="2"/>
  <c r="A1" i="2"/>
  <c r="C9" i="1"/>
  <c r="C10" i="1"/>
  <c r="B50" i="7"/>
  <c r="B51" i="7"/>
  <c r="D39" i="7"/>
  <c r="B14" i="4"/>
  <c r="B53" i="7"/>
  <c r="E23" i="3"/>
  <c r="E25" i="3"/>
  <c r="F23" i="3"/>
  <c r="F17" i="3"/>
  <c r="B21" i="2"/>
  <c r="C20" i="2"/>
  <c r="C19" i="2"/>
  <c r="C18" i="2"/>
  <c r="C17" i="2"/>
  <c r="C16" i="2"/>
  <c r="C15" i="2"/>
  <c r="C14" i="2"/>
  <c r="B10" i="2"/>
  <c r="C10" i="2"/>
  <c r="C9" i="2"/>
  <c r="C8" i="2"/>
  <c r="B27" i="1"/>
  <c r="C27" i="1"/>
  <c r="C26" i="1"/>
  <c r="C25" i="1"/>
  <c r="C24" i="1"/>
  <c r="C23" i="1"/>
  <c r="C22" i="1"/>
  <c r="C21" i="1"/>
  <c r="B17" i="1"/>
  <c r="C12" i="3"/>
  <c r="D33" i="3"/>
  <c r="C16" i="1"/>
  <c r="C15" i="1"/>
  <c r="C14" i="1"/>
  <c r="C13" i="1"/>
  <c r="C12" i="1"/>
  <c r="C11" i="1"/>
  <c r="F25" i="3"/>
  <c r="B18" i="4"/>
  <c r="B7" i="6"/>
  <c r="C7" i="6"/>
  <c r="C21" i="2"/>
  <c r="C19" i="3"/>
  <c r="D36" i="3"/>
  <c r="C20" i="3"/>
  <c r="D37" i="3"/>
  <c r="C13" i="3"/>
  <c r="D34" i="3"/>
  <c r="C17" i="1"/>
  <c r="C9" i="4"/>
  <c r="D40" i="7"/>
  <c r="D41" i="7"/>
  <c r="B54" i="7"/>
  <c r="F21" i="5"/>
  <c r="G21" i="5"/>
  <c r="C17" i="3"/>
  <c r="C10" i="4"/>
  <c r="C12" i="4"/>
  <c r="C18" i="4"/>
  <c r="C13" i="4"/>
  <c r="C11" i="4"/>
  <c r="C16" i="4"/>
  <c r="C8" i="4"/>
  <c r="C14" i="4"/>
  <c r="C23" i="3"/>
  <c r="B10" i="6"/>
  <c r="C10" i="6"/>
  <c r="G20" i="5"/>
  <c r="G13" i="5"/>
  <c r="G11" i="5"/>
  <c r="G7" i="5"/>
  <c r="G17" i="5"/>
  <c r="G10" i="5"/>
  <c r="G6" i="5"/>
  <c r="G14" i="5"/>
  <c r="G9" i="5"/>
  <c r="G22" i="5"/>
  <c r="G12" i="5"/>
  <c r="G8" i="5"/>
  <c r="B8" i="6"/>
  <c r="C25" i="3"/>
  <c r="B9" i="6"/>
  <c r="C8" i="6"/>
  <c r="D23" i="3"/>
  <c r="D19" i="3"/>
  <c r="E36" i="3"/>
  <c r="D7" i="3"/>
  <c r="E29" i="3"/>
  <c r="D22" i="3"/>
  <c r="E39" i="3"/>
  <c r="D10" i="3"/>
  <c r="E32" i="3"/>
  <c r="D25" i="3"/>
  <c r="D20" i="3"/>
  <c r="E37" i="3"/>
  <c r="D13" i="3"/>
  <c r="E34" i="3"/>
  <c r="D8" i="3"/>
  <c r="E30" i="3"/>
  <c r="D21" i="3"/>
  <c r="E38" i="3"/>
  <c r="D15" i="3"/>
  <c r="E35" i="3"/>
  <c r="D9" i="3"/>
  <c r="E31" i="3"/>
  <c r="D12" i="3"/>
  <c r="E33" i="3"/>
  <c r="D17" i="3"/>
  <c r="B11" i="6"/>
  <c r="C11" i="6"/>
  <c r="C9" i="6"/>
</calcChain>
</file>

<file path=xl/comments1.xml><?xml version="1.0" encoding="utf-8"?>
<comments xmlns="http://schemas.openxmlformats.org/spreadsheetml/2006/main">
  <authors>
    <author/>
  </authors>
  <commentList>
    <comment ref="E28" authorId="0">
      <text>
        <r>
          <rPr>
            <sz val="10"/>
            <color rgb="FF000000"/>
            <rFont val="Arial"/>
          </rPr>
          <t xml:space="preserve">Kristina M Aquino:
this column should be presented as a percentage number
</t>
        </r>
      </text>
    </comment>
  </commentList>
</comments>
</file>

<file path=xl/comments2.xml><?xml version="1.0" encoding="utf-8"?>
<comments xmlns="http://schemas.openxmlformats.org/spreadsheetml/2006/main">
  <authors>
    <author/>
  </authors>
  <commentList>
    <comment ref="A4" authorId="0">
      <text>
        <r>
          <rPr>
            <sz val="10"/>
            <color rgb="FF000000"/>
            <rFont val="Arial"/>
          </rPr>
          <t>Kristina M Aquino:
Are these all sectoral allocations or just the top? If it is all sector allocations, does it need to be compared with the overall budget? Maybe there should be chart that shows this proportion</t>
        </r>
      </text>
    </comment>
    <comment ref="A6" authorId="0">
      <text>
        <r>
          <rPr>
            <sz val="10"/>
            <color rgb="FF000000"/>
            <rFont val="Arial"/>
          </rPr>
          <t>Kristina M Aquino:
Be more explicit with instruction - are these sectors/ministries?</t>
        </r>
      </text>
    </comment>
  </commentList>
</comments>
</file>

<file path=xl/sharedStrings.xml><?xml version="1.0" encoding="utf-8"?>
<sst xmlns="http://schemas.openxmlformats.org/spreadsheetml/2006/main" count="277" uniqueCount="174">
  <si>
    <t xml:space="preserve">Budget Title: </t>
  </si>
  <si>
    <t xml:space="preserve">Domestic  Grants </t>
  </si>
  <si>
    <t>Where will the money come from?</t>
  </si>
  <si>
    <t xml:space="preserve">How will the Government source the loans: </t>
  </si>
  <si>
    <t>Project/Donor</t>
  </si>
  <si>
    <t>Domestic Loans</t>
  </si>
  <si>
    <t>Revenue</t>
  </si>
  <si>
    <t>Project/Institution</t>
  </si>
  <si>
    <t xml:space="preserve">Amount </t>
  </si>
  <si>
    <t xml:space="preserve">2019 Budget Target </t>
  </si>
  <si>
    <t>Internally Generated Revenue</t>
  </si>
  <si>
    <t>Statutory Allocation</t>
  </si>
  <si>
    <t>Value Added Tax</t>
  </si>
  <si>
    <t>Other Statutory Revenue</t>
  </si>
  <si>
    <t>Grant</t>
  </si>
  <si>
    <t>Domestic Grants</t>
  </si>
  <si>
    <t xml:space="preserve">Total Domestic Loans </t>
  </si>
  <si>
    <t>Foreign Grants</t>
  </si>
  <si>
    <t>Total Domestic Grants</t>
  </si>
  <si>
    <t>Foreign Loans</t>
  </si>
  <si>
    <t>Project/Insitution</t>
  </si>
  <si>
    <t xml:space="preserve">Foreign Grants </t>
  </si>
  <si>
    <t>Opening Balance</t>
  </si>
  <si>
    <t xml:space="preserve">Total Foreign Loans </t>
  </si>
  <si>
    <t xml:space="preserve">Total Foreign Grants </t>
  </si>
  <si>
    <t xml:space="preserve">All numbers must be rounded to the nearest number </t>
  </si>
  <si>
    <t xml:space="preserve">Other Deficit Financing Items </t>
  </si>
  <si>
    <t xml:space="preserve">Expenditure: Where does the Money go? </t>
  </si>
  <si>
    <t xml:space="preserve">Total Recurrent Expenditure </t>
  </si>
  <si>
    <t>Personnel Cost</t>
  </si>
  <si>
    <t>Overhead Cost</t>
  </si>
  <si>
    <t xml:space="preserve">Consolidated Revenue Charges </t>
  </si>
  <si>
    <t xml:space="preserve">Other Recurrent Expenditure </t>
  </si>
  <si>
    <t xml:space="preserve">Total Expenditure </t>
  </si>
  <si>
    <t xml:space="preserve"> Top Sector/Ministry</t>
  </si>
  <si>
    <t>MINISTRY OF COMMERCE, INDUSTRY AND TOURISM</t>
  </si>
  <si>
    <t xml:space="preserve">Total </t>
  </si>
  <si>
    <t>Top Capital Projects : 2019 Proposed Budget</t>
  </si>
  <si>
    <t xml:space="preserve">Project </t>
  </si>
  <si>
    <t>Line Ministry/Agency</t>
  </si>
  <si>
    <t xml:space="preserve">Location </t>
  </si>
  <si>
    <t>xxxxxxx</t>
  </si>
  <si>
    <t xml:space="preserve">Ministry Of Water Resources </t>
  </si>
  <si>
    <t>Total Top Capital Projects 2019</t>
  </si>
  <si>
    <t>Total Budget 2019</t>
  </si>
  <si>
    <t>% share of total top capital projects vs. total budget for 2019</t>
  </si>
  <si>
    <t>Other Capital Projects</t>
  </si>
  <si>
    <t>2019 Budget Target</t>
  </si>
  <si>
    <t>NOTES</t>
  </si>
  <si>
    <t>Amount Naira</t>
  </si>
  <si>
    <t>Amount Naira Billion</t>
  </si>
  <si>
    <t>All linked cells are coloured blue</t>
  </si>
  <si>
    <t>All calculation cells are coloured yellow</t>
  </si>
  <si>
    <t>All input cells are coloured pink</t>
  </si>
  <si>
    <t>How will the Government source the grants</t>
  </si>
  <si>
    <t>Total Budget Financing</t>
  </si>
  <si>
    <t xml:space="preserve">2018 Actual </t>
  </si>
  <si>
    <t>2018 Budget Target</t>
  </si>
  <si>
    <t>Expenditure</t>
  </si>
  <si>
    <t>Recurrent Expenditure</t>
  </si>
  <si>
    <t xml:space="preserve">2019  Percentage of Total Budgeted Expenditure </t>
  </si>
  <si>
    <t>2019  Percentage of Total Sources of Funds</t>
  </si>
  <si>
    <t>Interest Payments</t>
  </si>
  <si>
    <t>Budget Financing</t>
  </si>
  <si>
    <t>Overheads and Other Recurrent</t>
  </si>
  <si>
    <t>Total Budgeted Expenditure</t>
  </si>
  <si>
    <t>Capital Expenditure</t>
  </si>
  <si>
    <t>Total Expenditure</t>
  </si>
  <si>
    <t>General Framework</t>
  </si>
  <si>
    <t xml:space="preserve">Capital Projects over </t>
  </si>
  <si>
    <t>Total Capital</t>
  </si>
  <si>
    <t xml:space="preserve">Total Recurrent </t>
  </si>
  <si>
    <t xml:space="preserve">Total Capital Expenditure </t>
  </si>
  <si>
    <t>Percentage of Total Budgeted Expenditure</t>
  </si>
  <si>
    <t>Other MDA Expenditure</t>
  </si>
  <si>
    <t>Source of Funds Composition</t>
  </si>
  <si>
    <t>Total Budget Revenue and Financing</t>
  </si>
  <si>
    <t>Budget Resource Envelope (Source of Funds)</t>
  </si>
  <si>
    <t>Total Budget Expenditure</t>
  </si>
  <si>
    <t>Budget Execution</t>
  </si>
  <si>
    <t>Budget Deficit</t>
  </si>
  <si>
    <t>Financing Gap</t>
  </si>
  <si>
    <t>Previous Year Actual</t>
  </si>
  <si>
    <t xml:space="preserve">Previous Year Budget Target </t>
  </si>
  <si>
    <t>Total Budget Revenue and Grants</t>
  </si>
  <si>
    <t>Total Revenue, Grant (including Opening Balance)</t>
  </si>
  <si>
    <t>2019 Approved Budget Billion Naira</t>
  </si>
  <si>
    <t>Budget Line Item</t>
  </si>
  <si>
    <t>2019 Approved Budget Naira</t>
  </si>
  <si>
    <t>Global Pertnership on Education NAPEP</t>
  </si>
  <si>
    <t>Federal Government Grant on Feeding</t>
  </si>
  <si>
    <t xml:space="preserve">Federal Government Grant </t>
  </si>
  <si>
    <t>SFTAS Grant</t>
  </si>
  <si>
    <t>Budget Support</t>
  </si>
  <si>
    <t>Univarsal Basic Education (UBEC)</t>
  </si>
  <si>
    <t>State support to SDG &amp; CGS</t>
  </si>
  <si>
    <t>EU/WHO Support on HMIS</t>
  </si>
  <si>
    <t>WASH /RUWASA</t>
  </si>
  <si>
    <t>Grant to Fadama iii</t>
  </si>
  <si>
    <t>UNICEF,USAID,DFID,UNESCO,UNFPA,NEI+</t>
  </si>
  <si>
    <t>Commercial Bank Loans</t>
  </si>
  <si>
    <t>Nigerian Erosion and Watershed Project (NEWMAP)</t>
  </si>
  <si>
    <t>Community Social Development Project</t>
  </si>
  <si>
    <t>Road Access Mobility Projet (RAMP)</t>
  </si>
  <si>
    <t>Youth Emporwarment Social Programme (YESO)</t>
  </si>
  <si>
    <t>African Development Bank (ADB) for Agricultural Development</t>
  </si>
  <si>
    <t>UNICEF Loan on Girl Child Education Board</t>
  </si>
  <si>
    <t>Civil Servant Contribution on Education</t>
  </si>
  <si>
    <t>Internal Debt Services</t>
  </si>
  <si>
    <t>MINISTRY OF WORKS AND TRANSPORT</t>
  </si>
  <si>
    <t>MINISTRY OF BASIC EDUCATION</t>
  </si>
  <si>
    <t>MINISTRY OF HIGHER EDUCATION</t>
  </si>
  <si>
    <t>MINISTRY OF SCIENCE AND TECHNOLOGY</t>
  </si>
  <si>
    <t>MINISTRY OF HEALTH</t>
  </si>
  <si>
    <t>MINISTRY FOR SOCIAL WALFARE AND CULTURE</t>
  </si>
  <si>
    <t>Sokoto  State Citizen Budget 2019</t>
  </si>
  <si>
    <t>MINISTRY OF WATER RESOURCES</t>
  </si>
  <si>
    <t>MINISTRY OF RURAL DEVELOPMENT</t>
  </si>
  <si>
    <t>MINISTRY OF LAND AND HOUSING</t>
  </si>
  <si>
    <t>MINISTRY OF ENVIRONMENT</t>
  </si>
  <si>
    <t>JUDICIARY</t>
  </si>
  <si>
    <t>LEGISLATURE</t>
  </si>
  <si>
    <t>Purchase of fertilizer</t>
  </si>
  <si>
    <t>Ministry of Agriculture</t>
  </si>
  <si>
    <t xml:space="preserve">Purchase of Grains </t>
  </si>
  <si>
    <t>Dams and Irrigation Sceme</t>
  </si>
  <si>
    <t>kebbe/Silame/Rabah</t>
  </si>
  <si>
    <t>Ministry of Commerce</t>
  </si>
  <si>
    <t>Recapitalisation and Aquisation of Shares</t>
  </si>
  <si>
    <t>Resussitation of State Dormant Industries</t>
  </si>
  <si>
    <t>Statewide Electrification Project</t>
  </si>
  <si>
    <t>Ministry for Rural Development</t>
  </si>
  <si>
    <t>Provision of Rural Water Supply Statewide</t>
  </si>
  <si>
    <t>Provision of rural Feeder Roads Statewide</t>
  </si>
  <si>
    <t>Construction of tubewales confluence of Sokoto and Rima Rivers</t>
  </si>
  <si>
    <t>Extension, Distribution and Improvement ofwater supply in sokoto township</t>
  </si>
  <si>
    <t xml:space="preserve">Ministry of water resources </t>
  </si>
  <si>
    <t>Purchased water tretment chemicals</t>
  </si>
  <si>
    <t xml:space="preserve">EXPANSION OF EXISTING `SCHOOLS </t>
  </si>
  <si>
    <t>MINSTRY OF BASIC EDUCATION</t>
  </si>
  <si>
    <t>Statewide</t>
  </si>
  <si>
    <t>Purchase of text books and Instructional Materials</t>
  </si>
  <si>
    <t>statewide</t>
  </si>
  <si>
    <t>Procurement of FURNITURES FOR SCHOOLS</t>
  </si>
  <si>
    <t>Girls Child Education</t>
  </si>
  <si>
    <t>Courterpart Funding with Development Pertners (UNICEF AND OTHERS)</t>
  </si>
  <si>
    <t>COURTERPART FUNDING FOR UBEC</t>
  </si>
  <si>
    <t>UNIVERSAL BASIC EDUCATION BOARD</t>
  </si>
  <si>
    <t>MINISTRU OF SCIENCE AND TECHNOLOGY</t>
  </si>
  <si>
    <t xml:space="preserve">CONTRUCTION OF TECH. COLLEGES AND VOCATIONAL TRAINNING  </t>
  </si>
  <si>
    <t>EXPENSIONSION OF SCENCE, AND TECHNICAL SCHOOLS</t>
  </si>
  <si>
    <t>STUDENTS SCHOLARSHIP BOTH INTERNATIONANL AND LOCAL</t>
  </si>
  <si>
    <t>SOKOTO STATE SCHOLARSHIP BOARD</t>
  </si>
  <si>
    <t>CONSTRUCTION OF COLLEGE OF MIDWIFERY TAMBUWAL</t>
  </si>
  <si>
    <t>REHABILITATION OF ADMIN BLOCKS AND STAFF QUARTERS</t>
  </si>
  <si>
    <t>HEALH TECHNOLOGY GWADABAWA</t>
  </si>
  <si>
    <t>COLLEGE OF EDUCATION SOKOTO</t>
  </si>
  <si>
    <t>REHABILITATION OF MALE AND FEMALE HOSTELS/ STAFF QUARTERS</t>
  </si>
  <si>
    <t>COMPLETION OF LIBRARY COMPLEX AND OFFICE COMPLEX/ WALLFEN</t>
  </si>
  <si>
    <t>SOKOTO STATE UNIVERSITY</t>
  </si>
  <si>
    <t>HOSPITALS REHABILITATION AND MAINTENANCE</t>
  </si>
  <si>
    <t>UPGRADING AND EQUIPING OF EXISTING CLINICS TO PRI. HEALH CENTER</t>
  </si>
  <si>
    <t>RENOVATION OF PHC AND PURCHASE OF FURNITURE AND EQUIPMENT</t>
  </si>
  <si>
    <t>ESTAB. OF HEART/RENAN CENTRE AT MURTALA MUHAMMED HOSPITAL</t>
  </si>
  <si>
    <t>SOKOTO METROPOLIS</t>
  </si>
  <si>
    <t>MINISTRY OF RELIGIOUS AFFAIRS</t>
  </si>
  <si>
    <t xml:space="preserve">CONSTRUCTION AND REHABILITATION OF MOSQUES/ ISLAMIYYA SCH. </t>
  </si>
  <si>
    <t>TO REHAB. FURNISH AND EQUIP THE VVF CENTRE</t>
  </si>
  <si>
    <t>MINISTRY OF WOMEN AFFAIRS</t>
  </si>
  <si>
    <t>RECONSTRUCTION OF DELAPIDATED GOVERNORS LODGE IN KADUNA</t>
  </si>
  <si>
    <t>POLITICAL AFFAIRS</t>
  </si>
  <si>
    <t>CONSTRUCTION OF NEW HIGHER COURT COMPLEX</t>
  </si>
  <si>
    <t>MINISTRY OF JUSTICE</t>
  </si>
  <si>
    <t xml:space="preserve">MINISTRY OF AGRICULTURE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</si>
</sst>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0.00_-;\-* #,##0.00_-;_-* &quot;-&quot;??_-;_-@"/>
    <numFmt numFmtId="165" formatCode="0.0"/>
    <numFmt numFmtId="166" formatCode="_(* #,##0.0_);_(* \(#,##0.0\);_(* &quot;-&quot;??_);_(@_)"/>
    <numFmt numFmtId="167" formatCode="_(* #,##0_);_(* \(#,##0\);_(* &quot;-&quot;??_);_(@_)"/>
    <numFmt numFmtId="168" formatCode="#,##0.0"/>
  </numFmts>
  <fonts count="25" x14ac:knownFonts="1">
    <font>
      <sz val="10"/>
      <color rgb="FF000000"/>
      <name val="Arial"/>
    </font>
    <font>
      <sz val="10"/>
      <name val="Nunito"/>
    </font>
    <font>
      <sz val="11"/>
      <name val="Nunito"/>
    </font>
    <font>
      <b/>
      <sz val="11"/>
      <name val="Nunito"/>
    </font>
    <font>
      <sz val="11"/>
      <color rgb="FF000000"/>
      <name val="Arial Narrow"/>
      <family val="2"/>
    </font>
    <font>
      <sz val="10"/>
      <name val="Arial"/>
      <family val="2"/>
    </font>
    <font>
      <b/>
      <sz val="10"/>
      <name val="Nunito"/>
    </font>
    <font>
      <b/>
      <sz val="10"/>
      <name val="Overlock"/>
    </font>
    <font>
      <sz val="11"/>
      <color rgb="FF000000"/>
      <name val="Nunito"/>
    </font>
    <font>
      <sz val="10"/>
      <name val="Overlock"/>
    </font>
    <font>
      <sz val="12"/>
      <name val="Overlock"/>
    </font>
    <font>
      <sz val="11"/>
      <color rgb="FFC9DAF8"/>
      <name val="Nunito"/>
    </font>
    <font>
      <sz val="11"/>
      <name val="Calibri"/>
      <family val="2"/>
    </font>
    <font>
      <sz val="12"/>
      <name val="Arial Narrow"/>
      <family val="2"/>
    </font>
    <font>
      <b/>
      <sz val="10"/>
      <name val="Arial"/>
      <family val="2"/>
    </font>
    <font>
      <sz val="10"/>
      <name val="Arial"/>
      <family val="2"/>
    </font>
    <font>
      <sz val="12"/>
      <color rgb="FF000000"/>
      <name val="Arial Narrow"/>
      <family val="2"/>
    </font>
    <font>
      <sz val="11"/>
      <color rgb="FF000000"/>
      <name val="Calibri"/>
      <family val="2"/>
    </font>
    <font>
      <b/>
      <sz val="12"/>
      <color rgb="FF000000"/>
      <name val="Arial Narrow"/>
      <family val="2"/>
    </font>
    <font>
      <sz val="10"/>
      <color rgb="FF000000"/>
      <name val="Arial"/>
      <family val="2"/>
    </font>
    <font>
      <b/>
      <sz val="10"/>
      <color rgb="FF000000"/>
      <name val="Arial"/>
      <family val="2"/>
    </font>
    <font>
      <b/>
      <sz val="10"/>
      <name val="Arial"/>
      <family val="2"/>
    </font>
    <font>
      <sz val="11"/>
      <color rgb="FF000000"/>
      <name val="Arial"/>
      <family val="2"/>
    </font>
    <font>
      <b/>
      <sz val="11"/>
      <color rgb="FF000000"/>
      <name val="Arial"/>
      <family val="2"/>
    </font>
    <font>
      <b/>
      <sz val="12"/>
      <name val="Nunito"/>
    </font>
  </fonts>
  <fills count="11">
    <fill>
      <patternFill patternType="none"/>
    </fill>
    <fill>
      <patternFill patternType="gray125"/>
    </fill>
    <fill>
      <patternFill patternType="solid">
        <fgColor rgb="FFB6D7A8"/>
        <bgColor rgb="FFB6D7A8"/>
      </patternFill>
    </fill>
    <fill>
      <patternFill patternType="solid">
        <fgColor rgb="FFE6B8AF"/>
        <bgColor rgb="FFE6B8AF"/>
      </patternFill>
    </fill>
    <fill>
      <patternFill patternType="solid">
        <fgColor rgb="FFD9EAD3"/>
        <bgColor rgb="FFD9EAD3"/>
      </patternFill>
    </fill>
    <fill>
      <patternFill patternType="solid">
        <fgColor rgb="FFFEF2CB"/>
        <bgColor rgb="FFFEF2CB"/>
      </patternFill>
    </fill>
    <fill>
      <patternFill patternType="solid">
        <fgColor theme="7" tint="0.79998168889431442"/>
        <bgColor indexed="64"/>
      </patternFill>
    </fill>
    <fill>
      <patternFill patternType="solid">
        <fgColor theme="8" tint="0.79998168889431442"/>
        <bgColor indexed="64"/>
      </patternFill>
    </fill>
    <fill>
      <patternFill patternType="solid">
        <fgColor theme="7" tint="0.79998168889431442"/>
        <bgColor rgb="FFE6B8AF"/>
      </patternFill>
    </fill>
    <fill>
      <patternFill patternType="solid">
        <fgColor theme="8" tint="0.79998168889431442"/>
        <bgColor rgb="FFE6B8AF"/>
      </patternFill>
    </fill>
    <fill>
      <patternFill patternType="solid">
        <fgColor theme="9" tint="0.39997558519241921"/>
        <bgColor indexed="64"/>
      </patternFill>
    </fill>
  </fills>
  <borders count="2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style="thin">
        <color rgb="FF000000"/>
      </top>
      <bottom style="thin">
        <color rgb="FF000000"/>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rgb="FF000000"/>
      </left>
      <right style="thin">
        <color rgb="FF000000"/>
      </right>
      <top style="thin">
        <color rgb="FF000000"/>
      </top>
      <bottom/>
      <diagonal/>
    </border>
    <border>
      <left style="thin">
        <color auto="1"/>
      </left>
      <right style="thin">
        <color rgb="FF000000"/>
      </right>
      <top style="thin">
        <color auto="1"/>
      </top>
      <bottom style="thin">
        <color rgb="FF000000"/>
      </bottom>
      <diagonal/>
    </border>
    <border>
      <left style="thin">
        <color rgb="FF000000"/>
      </left>
      <right style="thin">
        <color rgb="FF000000"/>
      </right>
      <top style="thin">
        <color auto="1"/>
      </top>
      <bottom style="thin">
        <color rgb="FF000000"/>
      </bottom>
      <diagonal/>
    </border>
    <border>
      <left style="thin">
        <color rgb="FF000000"/>
      </left>
      <right style="thin">
        <color auto="1"/>
      </right>
      <top style="thin">
        <color auto="1"/>
      </top>
      <bottom style="thin">
        <color rgb="FF000000"/>
      </bottom>
      <diagonal/>
    </border>
    <border>
      <left style="thin">
        <color auto="1"/>
      </left>
      <right style="thin">
        <color rgb="FF000000"/>
      </right>
      <top style="thin">
        <color rgb="FF000000"/>
      </top>
      <bottom style="thin">
        <color rgb="FF000000"/>
      </bottom>
      <diagonal/>
    </border>
    <border>
      <left style="thin">
        <color rgb="FF000000"/>
      </left>
      <right style="thin">
        <color auto="1"/>
      </right>
      <top style="thin">
        <color rgb="FF000000"/>
      </top>
      <bottom style="thin">
        <color rgb="FF000000"/>
      </bottom>
      <diagonal/>
    </border>
    <border>
      <left style="thin">
        <color auto="1"/>
      </left>
      <right style="thin">
        <color rgb="FF000000"/>
      </right>
      <top style="thin">
        <color rgb="FF000000"/>
      </top>
      <bottom style="thin">
        <color auto="1"/>
      </bottom>
      <diagonal/>
    </border>
    <border>
      <left style="thin">
        <color rgb="FF000000"/>
      </left>
      <right style="thin">
        <color rgb="FF000000"/>
      </right>
      <top style="thin">
        <color rgb="FF000000"/>
      </top>
      <bottom style="thin">
        <color auto="1"/>
      </bottom>
      <diagonal/>
    </border>
    <border>
      <left/>
      <right style="thin">
        <color auto="1"/>
      </right>
      <top/>
      <bottom style="thin">
        <color auto="1"/>
      </bottom>
      <diagonal/>
    </border>
    <border>
      <left/>
      <right style="thin">
        <color auto="1"/>
      </right>
      <top/>
      <bottom/>
      <diagonal/>
    </border>
    <border>
      <left/>
      <right style="thin">
        <color auto="1"/>
      </right>
      <top style="thin">
        <color rgb="FF000000"/>
      </top>
      <bottom style="thin">
        <color auto="1"/>
      </bottom>
      <diagonal/>
    </border>
    <border>
      <left style="thin">
        <color auto="1"/>
      </left>
      <right style="thin">
        <color rgb="FF000000"/>
      </right>
      <top/>
      <bottom style="thin">
        <color rgb="FF000000"/>
      </bottom>
      <diagonal/>
    </border>
    <border>
      <left style="thin">
        <color rgb="FF000000"/>
      </left>
      <right style="thin">
        <color auto="1"/>
      </right>
      <top/>
      <bottom style="thin">
        <color rgb="FF000000"/>
      </bottom>
      <diagonal/>
    </border>
    <border>
      <left/>
      <right style="thin">
        <color rgb="FF000000"/>
      </right>
      <top/>
      <bottom style="thin">
        <color rgb="FF000000"/>
      </bottom>
      <diagonal/>
    </border>
  </borders>
  <cellStyleXfs count="2">
    <xf numFmtId="0" fontId="0" fillId="0" borderId="0"/>
    <xf numFmtId="43" fontId="19" fillId="0" borderId="0" applyFont="0" applyFill="0" applyBorder="0" applyAlignment="0" applyProtection="0"/>
  </cellStyleXfs>
  <cellXfs count="134">
    <xf numFmtId="0" fontId="0" fillId="0" borderId="0" xfId="0" applyFont="1" applyAlignment="1"/>
    <xf numFmtId="0" fontId="1" fillId="0" borderId="0" xfId="0" applyFont="1"/>
    <xf numFmtId="0" fontId="2" fillId="2" borderId="1" xfId="0" applyFont="1" applyFill="1" applyBorder="1"/>
    <xf numFmtId="0" fontId="2" fillId="0" borderId="1" xfId="0" applyFont="1" applyBorder="1"/>
    <xf numFmtId="0" fontId="3" fillId="2" borderId="1" xfId="0" applyFont="1" applyFill="1" applyBorder="1"/>
    <xf numFmtId="0" fontId="4" fillId="0" borderId="1" xfId="0" applyFont="1" applyBorder="1" applyAlignment="1">
      <alignment wrapText="1"/>
    </xf>
    <xf numFmtId="0" fontId="4" fillId="0" borderId="2" xfId="0" applyFont="1" applyBorder="1" applyAlignment="1">
      <alignment wrapText="1"/>
    </xf>
    <xf numFmtId="0" fontId="3" fillId="0" borderId="1" xfId="0" applyFont="1" applyBorder="1"/>
    <xf numFmtId="2" fontId="5" fillId="0" borderId="0" xfId="0" applyNumberFormat="1" applyFont="1"/>
    <xf numFmtId="0" fontId="4" fillId="0" borderId="2" xfId="0" applyFont="1" applyBorder="1" applyAlignment="1"/>
    <xf numFmtId="0" fontId="2" fillId="0" borderId="0" xfId="0" applyFont="1"/>
    <xf numFmtId="0" fontId="1" fillId="0" borderId="0" xfId="0" applyFont="1" applyAlignment="1"/>
    <xf numFmtId="0" fontId="2" fillId="3" borderId="1" xfId="0" applyFont="1" applyFill="1" applyBorder="1" applyAlignment="1">
      <alignment wrapText="1"/>
    </xf>
    <xf numFmtId="0" fontId="2" fillId="3" borderId="1" xfId="0" applyFont="1" applyFill="1" applyBorder="1" applyAlignment="1">
      <alignment wrapText="1"/>
    </xf>
    <xf numFmtId="0" fontId="2" fillId="0" borderId="1" xfId="0" applyFont="1" applyBorder="1" applyAlignment="1">
      <alignment wrapText="1"/>
    </xf>
    <xf numFmtId="4" fontId="2" fillId="3" borderId="1" xfId="0" applyNumberFormat="1" applyFont="1" applyFill="1" applyBorder="1" applyAlignment="1">
      <alignment wrapText="1"/>
    </xf>
    <xf numFmtId="4" fontId="2" fillId="3" borderId="1" xfId="0" applyNumberFormat="1" applyFont="1" applyFill="1" applyBorder="1" applyAlignment="1">
      <alignment wrapText="1"/>
    </xf>
    <xf numFmtId="0" fontId="3" fillId="3" borderId="1" xfId="0" applyFont="1" applyFill="1" applyBorder="1" applyAlignment="1">
      <alignment wrapText="1"/>
    </xf>
    <xf numFmtId="4" fontId="1" fillId="0" borderId="0" xfId="0" applyNumberFormat="1" applyFont="1"/>
    <xf numFmtId="0" fontId="6" fillId="4" borderId="1" xfId="0" applyFont="1" applyFill="1" applyBorder="1" applyAlignment="1">
      <alignment wrapText="1"/>
    </xf>
    <xf numFmtId="0" fontId="6" fillId="0" borderId="0" xfId="0" applyFont="1"/>
    <xf numFmtId="4" fontId="6" fillId="0" borderId="1" xfId="0" applyNumberFormat="1" applyFont="1" applyBorder="1" applyAlignment="1"/>
    <xf numFmtId="4" fontId="6" fillId="0" borderId="1" xfId="0" applyNumberFormat="1" applyFont="1" applyBorder="1"/>
    <xf numFmtId="0" fontId="7" fillId="0" borderId="1" xfId="0" applyFont="1" applyBorder="1" applyAlignment="1">
      <alignment wrapText="1"/>
    </xf>
    <xf numFmtId="0" fontId="7" fillId="0" borderId="1" xfId="0" applyFont="1" applyBorder="1" applyAlignment="1">
      <alignment wrapText="1"/>
    </xf>
    <xf numFmtId="0" fontId="9" fillId="0" borderId="0" xfId="0" applyFont="1" applyAlignment="1">
      <alignment vertical="center" wrapText="1"/>
    </xf>
    <xf numFmtId="0" fontId="10" fillId="0" borderId="1" xfId="0" applyFont="1" applyBorder="1" applyAlignment="1">
      <alignment vertical="center" wrapText="1"/>
    </xf>
    <xf numFmtId="0" fontId="9" fillId="0" borderId="1" xfId="0" applyFont="1" applyBorder="1" applyAlignment="1">
      <alignment vertical="center" wrapText="1"/>
    </xf>
    <xf numFmtId="0" fontId="1" fillId="2" borderId="1" xfId="0" applyFont="1" applyFill="1" applyBorder="1" applyAlignment="1">
      <alignment vertical="center" wrapText="1"/>
    </xf>
    <xf numFmtId="0" fontId="6" fillId="0" borderId="1" xfId="0" applyFont="1" applyBorder="1" applyAlignment="1">
      <alignment vertical="center" wrapText="1"/>
    </xf>
    <xf numFmtId="0" fontId="6" fillId="0" borderId="1" xfId="0" applyFont="1" applyBorder="1" applyAlignment="1">
      <alignment vertical="center" wrapText="1"/>
    </xf>
    <xf numFmtId="0" fontId="9" fillId="3" borderId="1" xfId="0" applyFont="1" applyFill="1" applyBorder="1" applyAlignment="1">
      <alignment wrapText="1"/>
    </xf>
    <xf numFmtId="164" fontId="12" fillId="0" borderId="7" xfId="0" applyNumberFormat="1" applyFont="1" applyBorder="1" applyAlignment="1"/>
    <xf numFmtId="164" fontId="12" fillId="0" borderId="0" xfId="0" applyNumberFormat="1" applyFont="1" applyAlignment="1"/>
    <xf numFmtId="49" fontId="13" fillId="0" borderId="0" xfId="0" applyNumberFormat="1" applyFont="1" applyAlignment="1"/>
    <xf numFmtId="0" fontId="13" fillId="0" borderId="0" xfId="0" applyFont="1" applyAlignment="1"/>
    <xf numFmtId="164" fontId="13" fillId="5" borderId="5" xfId="0" applyNumberFormat="1" applyFont="1" applyFill="1" applyBorder="1" applyAlignment="1">
      <alignment horizontal="right"/>
    </xf>
    <xf numFmtId="0" fontId="14" fillId="0" borderId="1" xfId="0" applyFont="1" applyBorder="1" applyAlignment="1"/>
    <xf numFmtId="0" fontId="15" fillId="0" borderId="1" xfId="0" applyFont="1" applyBorder="1" applyAlignment="1">
      <alignment vertical="center" wrapText="1"/>
    </xf>
    <xf numFmtId="0" fontId="15" fillId="0" borderId="0" xfId="0" applyFont="1" applyAlignment="1">
      <alignment vertical="center" wrapText="1"/>
    </xf>
    <xf numFmtId="10" fontId="5" fillId="0" borderId="0" xfId="0" applyNumberFormat="1" applyFont="1"/>
    <xf numFmtId="4" fontId="16" fillId="0" borderId="0" xfId="0" applyNumberFormat="1" applyFont="1" applyAlignment="1">
      <alignment horizontal="right"/>
    </xf>
    <xf numFmtId="4" fontId="18" fillId="0" borderId="0" xfId="0" applyNumberFormat="1" applyFont="1" applyAlignment="1">
      <alignment horizontal="right"/>
    </xf>
    <xf numFmtId="0" fontId="16" fillId="0" borderId="0" xfId="0" applyFont="1"/>
    <xf numFmtId="0" fontId="17" fillId="0" borderId="0" xfId="0" applyFont="1"/>
    <xf numFmtId="0" fontId="3" fillId="3" borderId="1" xfId="0" applyFont="1" applyFill="1" applyBorder="1" applyAlignment="1">
      <alignment wrapText="1"/>
    </xf>
    <xf numFmtId="0" fontId="3" fillId="0" borderId="1" xfId="0" applyFont="1" applyFill="1" applyBorder="1"/>
    <xf numFmtId="0" fontId="3" fillId="0" borderId="1" xfId="0" applyFont="1" applyFill="1" applyBorder="1" applyAlignment="1"/>
    <xf numFmtId="4" fontId="5" fillId="6" borderId="1" xfId="0" applyNumberFormat="1" applyFont="1" applyFill="1" applyBorder="1" applyAlignment="1"/>
    <xf numFmtId="2" fontId="5" fillId="6" borderId="1" xfId="0" applyNumberFormat="1" applyFont="1" applyFill="1" applyBorder="1"/>
    <xf numFmtId="167" fontId="2" fillId="3" borderId="1" xfId="1" applyNumberFormat="1" applyFont="1" applyFill="1" applyBorder="1" applyAlignment="1"/>
    <xf numFmtId="167" fontId="3" fillId="6" borderId="1" xfId="1" applyNumberFormat="1" applyFont="1" applyFill="1" applyBorder="1"/>
    <xf numFmtId="4" fontId="21" fillId="6" borderId="1" xfId="0" applyNumberFormat="1" applyFont="1" applyFill="1" applyBorder="1" applyAlignment="1"/>
    <xf numFmtId="2" fontId="21" fillId="6" borderId="1" xfId="0" applyNumberFormat="1" applyFont="1" applyFill="1" applyBorder="1"/>
    <xf numFmtId="0" fontId="20" fillId="0" borderId="9" xfId="0" applyFont="1" applyBorder="1" applyAlignment="1"/>
    <xf numFmtId="0" fontId="2" fillId="0" borderId="10" xfId="0" applyFont="1" applyBorder="1"/>
    <xf numFmtId="4" fontId="2" fillId="3" borderId="11" xfId="0" applyNumberFormat="1" applyFont="1" applyFill="1" applyBorder="1" applyAlignment="1"/>
    <xf numFmtId="0" fontId="22" fillId="6" borderId="12" xfId="0" applyFont="1" applyFill="1" applyBorder="1" applyAlignment="1"/>
    <xf numFmtId="0" fontId="22" fillId="7" borderId="13" xfId="0" applyFont="1" applyFill="1" applyBorder="1" applyAlignment="1"/>
    <xf numFmtId="3" fontId="2" fillId="3" borderId="1" xfId="0" applyNumberFormat="1" applyFont="1" applyFill="1" applyBorder="1" applyAlignment="1"/>
    <xf numFmtId="167" fontId="3" fillId="8" borderId="1" xfId="1" applyNumberFormat="1" applyFont="1" applyFill="1" applyBorder="1"/>
    <xf numFmtId="3" fontId="3" fillId="8" borderId="1" xfId="0" applyNumberFormat="1" applyFont="1" applyFill="1" applyBorder="1"/>
    <xf numFmtId="167" fontId="2" fillId="3" borderId="1" xfId="1" applyNumberFormat="1" applyFont="1" applyFill="1" applyBorder="1"/>
    <xf numFmtId="167" fontId="2" fillId="0" borderId="1" xfId="1" applyNumberFormat="1" applyFont="1" applyBorder="1"/>
    <xf numFmtId="4" fontId="23" fillId="7" borderId="8" xfId="0" applyNumberFormat="1" applyFont="1" applyFill="1" applyBorder="1" applyAlignment="1"/>
    <xf numFmtId="4" fontId="3" fillId="3" borderId="1" xfId="0" applyNumberFormat="1" applyFont="1" applyFill="1" applyBorder="1" applyAlignment="1"/>
    <xf numFmtId="167" fontId="2" fillId="9" borderId="1" xfId="1" applyNumberFormat="1" applyFont="1" applyFill="1" applyBorder="1"/>
    <xf numFmtId="0" fontId="2" fillId="0" borderId="1" xfId="0" applyFont="1" applyFill="1" applyBorder="1" applyAlignment="1">
      <alignment wrapText="1"/>
    </xf>
    <xf numFmtId="3" fontId="2" fillId="3" borderId="1" xfId="0" applyNumberFormat="1" applyFont="1" applyFill="1" applyBorder="1" applyAlignment="1">
      <alignment wrapText="1"/>
    </xf>
    <xf numFmtId="3" fontId="2" fillId="0" borderId="1" xfId="0" applyNumberFormat="1" applyFont="1" applyBorder="1"/>
    <xf numFmtId="165" fontId="2" fillId="0" borderId="1" xfId="0" applyNumberFormat="1" applyFont="1" applyBorder="1" applyAlignment="1">
      <alignment wrapText="1"/>
    </xf>
    <xf numFmtId="165" fontId="2" fillId="6" borderId="1" xfId="0" applyNumberFormat="1" applyFont="1" applyFill="1" applyBorder="1" applyAlignment="1">
      <alignment wrapText="1"/>
    </xf>
    <xf numFmtId="165" fontId="3" fillId="6" borderId="1" xfId="0" applyNumberFormat="1" applyFont="1" applyFill="1" applyBorder="1" applyAlignment="1">
      <alignment wrapText="1"/>
    </xf>
    <xf numFmtId="0" fontId="3" fillId="2" borderId="1" xfId="0" applyFont="1" applyFill="1" applyBorder="1" applyAlignment="1">
      <alignment vertical="top" wrapText="1"/>
    </xf>
    <xf numFmtId="167" fontId="2" fillId="8" borderId="1" xfId="1" applyNumberFormat="1" applyFont="1" applyFill="1" applyBorder="1" applyAlignment="1"/>
    <xf numFmtId="167" fontId="3" fillId="8" borderId="1" xfId="1" applyNumberFormat="1" applyFont="1" applyFill="1" applyBorder="1" applyAlignment="1"/>
    <xf numFmtId="0" fontId="3" fillId="2" borderId="1" xfId="0" applyFont="1" applyFill="1" applyBorder="1" applyAlignment="1">
      <alignment vertical="top"/>
    </xf>
    <xf numFmtId="0" fontId="2" fillId="2" borderId="1" xfId="0" applyFont="1" applyFill="1" applyBorder="1" applyAlignment="1">
      <alignment vertical="top"/>
    </xf>
    <xf numFmtId="0" fontId="1" fillId="0" borderId="0" xfId="0" applyFont="1" applyAlignment="1">
      <alignment vertical="top"/>
    </xf>
    <xf numFmtId="0" fontId="0" fillId="0" borderId="0" xfId="0" applyFont="1" applyAlignment="1">
      <alignment vertical="top"/>
    </xf>
    <xf numFmtId="0" fontId="3" fillId="0" borderId="1" xfId="0" applyFont="1" applyFill="1" applyBorder="1" applyAlignment="1">
      <alignment wrapText="1"/>
    </xf>
    <xf numFmtId="3" fontId="3" fillId="8" borderId="1" xfId="0" applyNumberFormat="1" applyFont="1" applyFill="1" applyBorder="1" applyAlignment="1">
      <alignment wrapText="1"/>
    </xf>
    <xf numFmtId="166" fontId="3" fillId="8" borderId="1" xfId="1" applyNumberFormat="1" applyFont="1" applyFill="1" applyBorder="1" applyAlignment="1">
      <alignment wrapText="1"/>
    </xf>
    <xf numFmtId="166" fontId="2" fillId="8" borderId="1" xfId="1" applyNumberFormat="1" applyFont="1" applyFill="1" applyBorder="1" applyAlignment="1">
      <alignment wrapText="1"/>
    </xf>
    <xf numFmtId="167" fontId="3" fillId="8" borderId="1" xfId="1" applyNumberFormat="1" applyFont="1" applyFill="1" applyBorder="1" applyAlignment="1">
      <alignment wrapText="1"/>
    </xf>
    <xf numFmtId="3" fontId="3" fillId="9" borderId="1" xfId="0" applyNumberFormat="1" applyFont="1" applyFill="1" applyBorder="1" applyAlignment="1">
      <alignment wrapText="1"/>
    </xf>
    <xf numFmtId="0" fontId="6" fillId="0" borderId="0" xfId="0" applyFont="1" applyAlignment="1">
      <alignment vertical="top" wrapText="1"/>
    </xf>
    <xf numFmtId="0" fontId="3" fillId="0" borderId="0" xfId="0" applyFont="1"/>
    <xf numFmtId="0" fontId="9" fillId="9" borderId="1" xfId="0" applyFont="1" applyFill="1" applyBorder="1" applyAlignment="1">
      <alignment wrapText="1"/>
    </xf>
    <xf numFmtId="0" fontId="9" fillId="3" borderId="14" xfId="0" applyFont="1" applyFill="1" applyBorder="1" applyAlignment="1">
      <alignment wrapText="1"/>
    </xf>
    <xf numFmtId="0" fontId="2" fillId="3" borderId="14" xfId="0" applyFont="1" applyFill="1" applyBorder="1" applyAlignment="1">
      <alignment wrapText="1"/>
    </xf>
    <xf numFmtId="0" fontId="14" fillId="0" borderId="15" xfId="0" applyFont="1" applyBorder="1" applyAlignment="1"/>
    <xf numFmtId="0" fontId="15" fillId="0" borderId="16" xfId="0" applyFont="1" applyBorder="1" applyAlignment="1">
      <alignment vertical="center" wrapText="1"/>
    </xf>
    <xf numFmtId="167" fontId="3" fillId="8" borderId="17" xfId="1" applyNumberFormat="1" applyFont="1" applyFill="1" applyBorder="1" applyAlignment="1">
      <alignment wrapText="1"/>
    </xf>
    <xf numFmtId="0" fontId="14" fillId="0" borderId="18" xfId="0" applyFont="1" applyBorder="1" applyAlignment="1"/>
    <xf numFmtId="3" fontId="3" fillId="9" borderId="19" xfId="0" applyNumberFormat="1" applyFont="1" applyFill="1" applyBorder="1" applyAlignment="1">
      <alignment wrapText="1"/>
    </xf>
    <xf numFmtId="0" fontId="14" fillId="0" borderId="20" xfId="0" applyFont="1" applyBorder="1" applyAlignment="1"/>
    <xf numFmtId="0" fontId="15" fillId="0" borderId="21" xfId="0" applyFont="1" applyBorder="1" applyAlignment="1">
      <alignment vertical="center" wrapText="1"/>
    </xf>
    <xf numFmtId="3" fontId="9" fillId="3" borderId="1" xfId="0" applyNumberFormat="1" applyFont="1" applyFill="1" applyBorder="1" applyAlignment="1">
      <alignment wrapText="1"/>
    </xf>
    <xf numFmtId="3" fontId="9" fillId="3" borderId="14" xfId="0" applyNumberFormat="1" applyFont="1" applyFill="1" applyBorder="1" applyAlignment="1">
      <alignment wrapText="1"/>
    </xf>
    <xf numFmtId="166" fontId="3" fillId="6" borderId="22" xfId="0" applyNumberFormat="1" applyFont="1" applyFill="1" applyBorder="1"/>
    <xf numFmtId="167" fontId="3" fillId="9" borderId="19" xfId="0" applyNumberFormat="1" applyFont="1" applyFill="1" applyBorder="1" applyAlignment="1">
      <alignment wrapText="1"/>
    </xf>
    <xf numFmtId="3" fontId="9" fillId="9" borderId="1" xfId="0" applyNumberFormat="1" applyFont="1" applyFill="1" applyBorder="1" applyAlignment="1">
      <alignment wrapText="1"/>
    </xf>
    <xf numFmtId="167" fontId="3" fillId="8" borderId="6" xfId="1" applyNumberFormat="1" applyFont="1" applyFill="1" applyBorder="1" applyAlignment="1">
      <alignment wrapText="1"/>
    </xf>
    <xf numFmtId="0" fontId="21" fillId="0" borderId="1" xfId="0" applyFont="1" applyBorder="1" applyAlignment="1"/>
    <xf numFmtId="167" fontId="3" fillId="9" borderId="17" xfId="1" applyNumberFormat="1" applyFont="1" applyFill="1" applyBorder="1" applyAlignment="1">
      <alignment wrapText="1"/>
    </xf>
    <xf numFmtId="0" fontId="24" fillId="2" borderId="1" xfId="0" applyFont="1" applyFill="1" applyBorder="1" applyAlignment="1">
      <alignment vertical="center" wrapText="1"/>
    </xf>
    <xf numFmtId="0" fontId="3" fillId="2" borderId="5" xfId="0" applyFont="1" applyFill="1" applyBorder="1" applyAlignment="1">
      <alignment horizontal="center"/>
    </xf>
    <xf numFmtId="3" fontId="2" fillId="3" borderId="1" xfId="1" applyNumberFormat="1" applyFont="1" applyFill="1" applyBorder="1" applyAlignment="1">
      <alignment wrapText="1"/>
    </xf>
    <xf numFmtId="3" fontId="2" fillId="8" borderId="1" xfId="1" applyNumberFormat="1" applyFont="1" applyFill="1" applyBorder="1" applyAlignment="1">
      <alignment wrapText="1"/>
    </xf>
    <xf numFmtId="3" fontId="8" fillId="3" borderId="1" xfId="1" applyNumberFormat="1" applyFont="1" applyFill="1" applyBorder="1" applyAlignment="1">
      <alignment wrapText="1"/>
    </xf>
    <xf numFmtId="3" fontId="3" fillId="8" borderId="1" xfId="1" applyNumberFormat="1" applyFont="1" applyFill="1" applyBorder="1" applyAlignment="1">
      <alignment wrapText="1"/>
    </xf>
    <xf numFmtId="0" fontId="2" fillId="7" borderId="1" xfId="0" applyFont="1" applyFill="1" applyBorder="1"/>
    <xf numFmtId="167" fontId="2" fillId="7" borderId="1" xfId="1" applyNumberFormat="1" applyFont="1" applyFill="1" applyBorder="1"/>
    <xf numFmtId="0" fontId="3" fillId="10" borderId="1" xfId="0" applyFont="1" applyFill="1" applyBorder="1"/>
    <xf numFmtId="0" fontId="2" fillId="8" borderId="1" xfId="0" applyFont="1" applyFill="1" applyBorder="1" applyAlignment="1">
      <alignment wrapText="1"/>
    </xf>
    <xf numFmtId="0" fontId="2" fillId="3" borderId="5" xfId="0" applyFont="1" applyFill="1" applyBorder="1" applyAlignment="1">
      <alignment wrapText="1"/>
    </xf>
    <xf numFmtId="3" fontId="3" fillId="8" borderId="19" xfId="0" applyNumberFormat="1" applyFont="1" applyFill="1" applyBorder="1" applyAlignment="1">
      <alignment wrapText="1"/>
    </xf>
    <xf numFmtId="167" fontId="3" fillId="7" borderId="23" xfId="1" applyNumberFormat="1" applyFont="1" applyFill="1" applyBorder="1"/>
    <xf numFmtId="3" fontId="3" fillId="8" borderId="24" xfId="0" applyNumberFormat="1" applyFont="1" applyFill="1" applyBorder="1" applyAlignment="1">
      <alignment wrapText="1"/>
    </xf>
    <xf numFmtId="0" fontId="3" fillId="0" borderId="18" xfId="0" applyFont="1" applyBorder="1" applyAlignment="1">
      <alignment horizontal="left" wrapText="1"/>
    </xf>
    <xf numFmtId="168" fontId="3" fillId="8" borderId="17" xfId="0" applyNumberFormat="1" applyFont="1" applyFill="1" applyBorder="1" applyAlignment="1">
      <alignment wrapText="1"/>
    </xf>
    <xf numFmtId="0" fontId="3" fillId="0" borderId="25" xfId="0" applyFont="1" applyBorder="1" applyAlignment="1">
      <alignment horizontal="left" wrapText="1"/>
    </xf>
    <xf numFmtId="3" fontId="3" fillId="9" borderId="26" xfId="0" applyNumberFormat="1" applyFont="1" applyFill="1" applyBorder="1" applyAlignment="1">
      <alignment wrapText="1"/>
    </xf>
    <xf numFmtId="168" fontId="3" fillId="8" borderId="26" xfId="0" applyNumberFormat="1" applyFont="1" applyFill="1" applyBorder="1" applyAlignment="1">
      <alignment wrapText="1"/>
    </xf>
    <xf numFmtId="0" fontId="11" fillId="3" borderId="27" xfId="0" applyFont="1" applyFill="1" applyBorder="1" applyAlignment="1">
      <alignment wrapText="1"/>
    </xf>
    <xf numFmtId="0" fontId="2" fillId="3" borderId="2" xfId="0" applyFont="1" applyFill="1" applyBorder="1" applyAlignment="1">
      <alignment wrapText="1"/>
    </xf>
    <xf numFmtId="0" fontId="2" fillId="8" borderId="2" xfId="0" applyFont="1" applyFill="1" applyBorder="1" applyAlignment="1">
      <alignment wrapText="1"/>
    </xf>
    <xf numFmtId="0" fontId="6" fillId="10" borderId="8" xfId="0" applyFont="1" applyFill="1" applyBorder="1" applyAlignment="1">
      <alignment vertical="top" wrapText="1"/>
    </xf>
    <xf numFmtId="3" fontId="2" fillId="8" borderId="24" xfId="0" applyNumberFormat="1" applyFont="1" applyFill="1" applyBorder="1" applyAlignment="1">
      <alignment wrapText="1"/>
    </xf>
    <xf numFmtId="0" fontId="16" fillId="0" borderId="2" xfId="0" applyFont="1" applyBorder="1" applyAlignment="1">
      <alignment wrapText="1"/>
    </xf>
    <xf numFmtId="0" fontId="3" fillId="2" borderId="3" xfId="0" applyFont="1" applyFill="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_rels/chart5.xml.rels><?xml version="1.0" encoding="UTF-8" standalone="yes"?>
<Relationships xmlns="http://schemas.openxmlformats.org/package/2006/relationships"><Relationship Id="rId1" Type="http://schemas.microsoft.com/office/2011/relationships/chartStyle" Target="style1.xml"/><Relationship Id="rId2" Type="http://schemas.microsoft.com/office/2011/relationships/chartColorStyle" Target="colors1.xml"/></Relationships>
</file>

<file path=xl/charts/_rels/chart7.xml.rels><?xml version="1.0" encoding="UTF-8" standalone="yes"?>
<Relationships xmlns="http://schemas.openxmlformats.org/package/2006/relationships"><Relationship Id="rId1" Type="http://schemas.microsoft.com/office/2011/relationships/chartStyle" Target="style2.xml"/><Relationship Id="rId2" Type="http://schemas.microsoft.com/office/2011/relationships/chartColorStyle" Target="colors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b="0"/>
            </a:pPr>
            <a:r>
              <a:rPr lang="en-US" sz="1500"/>
              <a:t>2019 Budget</a:t>
            </a:r>
            <a:r>
              <a:rPr lang="en-US" sz="1500" baseline="0"/>
              <a:t> Revenue and Financing</a:t>
            </a:r>
            <a:endParaRPr lang="en-US" sz="1500"/>
          </a:p>
        </c:rich>
      </c:tx>
      <c:overlay val="0"/>
    </c:title>
    <c:autoTitleDeleted val="0"/>
    <c:plotArea>
      <c:layout/>
      <c:barChart>
        <c:barDir val="col"/>
        <c:grouping val="stacked"/>
        <c:varyColors val="1"/>
        <c:ser>
          <c:idx val="0"/>
          <c:order val="0"/>
          <c:spPr>
            <a:solidFill>
              <a:srgbClr val="3366CC"/>
            </a:solidFill>
          </c:spPr>
          <c:invertIfNegative val="1"/>
          <c:cat>
            <c:strRef>
              <c:f>'Revenue and Financing Page '!$C$29:$C$39</c:f>
              <c:strCache>
                <c:ptCount val="11"/>
                <c:pt idx="0">
                  <c:v>Internally Generated Revenue</c:v>
                </c:pt>
                <c:pt idx="1">
                  <c:v>Statutory Allocation</c:v>
                </c:pt>
                <c:pt idx="2">
                  <c:v>Value Added Tax</c:v>
                </c:pt>
                <c:pt idx="3">
                  <c:v>Other Statutory Revenue</c:v>
                </c:pt>
                <c:pt idx="4">
                  <c:v>Domestic Grants</c:v>
                </c:pt>
                <c:pt idx="5">
                  <c:v>Foreign Grants</c:v>
                </c:pt>
                <c:pt idx="6">
                  <c:v>Opening Balance</c:v>
                </c:pt>
                <c:pt idx="7">
                  <c:v>Domestic Loans</c:v>
                </c:pt>
                <c:pt idx="8">
                  <c:v>Foreign Loans</c:v>
                </c:pt>
                <c:pt idx="9">
                  <c:v>Civil Servant Contribution on Education</c:v>
                </c:pt>
                <c:pt idx="10">
                  <c:v>Other Deficit Financing Items </c:v>
                </c:pt>
              </c:strCache>
            </c:strRef>
          </c:cat>
          <c:val>
            <c:numRef>
              <c:f>'Revenue and Financing Page '!$D$29:$D$39</c:f>
              <c:numCache>
                <c:formatCode>_(* #,##0_);_(* \(#,##0\);_(* "-"??_);_(@_)</c:formatCode>
                <c:ptCount val="11"/>
                <c:pt idx="0">
                  <c:v>2.8668190382E10</c:v>
                </c:pt>
                <c:pt idx="1">
                  <c:v>4.5133632625E10</c:v>
                </c:pt>
                <c:pt idx="2">
                  <c:v>1.447340808E10</c:v>
                </c:pt>
                <c:pt idx="3">
                  <c:v>2.655E10</c:v>
                </c:pt>
                <c:pt idx="4">
                  <c:v>2.0084832845E10</c:v>
                </c:pt>
                <c:pt idx="5">
                  <c:v>1.822707554E9</c:v>
                </c:pt>
                <c:pt idx="6">
                  <c:v>2.5E9</c:v>
                </c:pt>
                <c:pt idx="7">
                  <c:v>2.305E10</c:v>
                </c:pt>
                <c:pt idx="8">
                  <c:v>6.37E9</c:v>
                </c:pt>
                <c:pt idx="9">
                  <c:v>1.0E9</c:v>
                </c:pt>
                <c:pt idx="10" formatCode="General">
                  <c:v>0.0</c:v>
                </c:pt>
              </c:numCache>
            </c:numRef>
          </c:val>
          <c:extLst xmlns:c16r2="http://schemas.microsoft.com/office/drawing/2015/06/chart">
            <c:ext xmlns:c16="http://schemas.microsoft.com/office/drawing/2014/chart" uri="{C3380CC4-5D6E-409C-BE32-E72D297353CC}">
              <c16:uniqueId val="{00000000-54E3-47AE-824A-EC2FF20CA573}"/>
            </c:ex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overlap val="100"/>
        <c:axId val="-1704043408"/>
        <c:axId val="-1704041360"/>
      </c:barChart>
      <c:catAx>
        <c:axId val="-1704043408"/>
        <c:scaling>
          <c:orientation val="minMax"/>
        </c:scaling>
        <c:delete val="0"/>
        <c:axPos val="b"/>
        <c:numFmt formatCode="General" sourceLinked="1"/>
        <c:majorTickMark val="cross"/>
        <c:minorTickMark val="cross"/>
        <c:tickLblPos val="nextTo"/>
        <c:txPr>
          <a:bodyPr/>
          <a:lstStyle/>
          <a:p>
            <a:pPr lvl="0">
              <a:defRPr b="0"/>
            </a:pPr>
            <a:endParaRPr lang="en-US"/>
          </a:p>
        </c:txPr>
        <c:crossAx val="-1704041360"/>
        <c:crosses val="autoZero"/>
        <c:auto val="1"/>
        <c:lblAlgn val="ctr"/>
        <c:lblOffset val="100"/>
        <c:noMultiLvlLbl val="1"/>
      </c:catAx>
      <c:valAx>
        <c:axId val="-1704041360"/>
        <c:scaling>
          <c:orientation val="minMax"/>
        </c:scaling>
        <c:delete val="0"/>
        <c:axPos val="l"/>
        <c:majorGridlines>
          <c:spPr>
            <a:ln>
              <a:solidFill>
                <a:srgbClr val="B7B7B7"/>
              </a:solidFill>
            </a:ln>
          </c:spPr>
        </c:majorGridlines>
        <c:title>
          <c:tx>
            <c:rich>
              <a:bodyPr/>
              <a:lstStyle/>
              <a:p>
                <a:pPr lvl="0">
                  <a:defRPr b="0"/>
                </a:pPr>
                <a:r>
                  <a:rPr lang="en-US"/>
                  <a:t>Naira</a:t>
                </a:r>
              </a:p>
            </c:rich>
          </c:tx>
          <c:overlay val="0"/>
        </c:title>
        <c:numFmt formatCode="_(* #,##0_);_(* \(#,##0\);_(* &quot;-&quot;??_);_(@_)" sourceLinked="1"/>
        <c:majorTickMark val="cross"/>
        <c:minorTickMark val="cross"/>
        <c:tickLblPos val="nextTo"/>
        <c:spPr>
          <a:ln w="47625">
            <a:noFill/>
          </a:ln>
        </c:spPr>
        <c:txPr>
          <a:bodyPr/>
          <a:lstStyle/>
          <a:p>
            <a:pPr lvl="0">
              <a:defRPr b="0"/>
            </a:pPr>
            <a:endParaRPr lang="en-US"/>
          </a:p>
        </c:txPr>
        <c:crossAx val="-1704043408"/>
        <c:crosses val="autoZero"/>
        <c:crossBetween val="between"/>
      </c:valAx>
    </c:plotArea>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sz="1500" b="0"/>
            </a:pPr>
            <a:r>
              <a:rPr lang="en-US" sz="1500" b="0" i="0" baseline="0">
                <a:effectLst/>
              </a:rPr>
              <a:t>2019 Budget Revenue and Financing</a:t>
            </a:r>
            <a:endParaRPr lang="en-US" sz="1500">
              <a:effectLst/>
            </a:endParaRPr>
          </a:p>
        </c:rich>
      </c:tx>
      <c:layout>
        <c:manualLayout>
          <c:xMode val="edge"/>
          <c:yMode val="edge"/>
          <c:x val="0.141911111111111"/>
          <c:y val="0.0215633423180593"/>
        </c:manualLayout>
      </c:layout>
      <c:overlay val="0"/>
    </c:title>
    <c:autoTitleDeleted val="0"/>
    <c:plotArea>
      <c:layout/>
      <c:pieChart>
        <c:varyColors val="1"/>
        <c:ser>
          <c:idx val="1"/>
          <c:order val="1"/>
          <c:cat>
            <c:strRef>
              <c:f>'Revenue and Financing Page '!$C$29:$C$39</c:f>
              <c:strCache>
                <c:ptCount val="11"/>
                <c:pt idx="0">
                  <c:v>Internally Generated Revenue</c:v>
                </c:pt>
                <c:pt idx="1">
                  <c:v>Statutory Allocation</c:v>
                </c:pt>
                <c:pt idx="2">
                  <c:v>Value Added Tax</c:v>
                </c:pt>
                <c:pt idx="3">
                  <c:v>Other Statutory Revenue</c:v>
                </c:pt>
                <c:pt idx="4">
                  <c:v>Domestic Grants</c:v>
                </c:pt>
                <c:pt idx="5">
                  <c:v>Foreign Grants</c:v>
                </c:pt>
                <c:pt idx="6">
                  <c:v>Opening Balance</c:v>
                </c:pt>
                <c:pt idx="7">
                  <c:v>Domestic Loans</c:v>
                </c:pt>
                <c:pt idx="8">
                  <c:v>Foreign Loans</c:v>
                </c:pt>
                <c:pt idx="9">
                  <c:v>Civil Servant Contribution on Education</c:v>
                </c:pt>
                <c:pt idx="10">
                  <c:v>Other Deficit Financing Items </c:v>
                </c:pt>
              </c:strCache>
            </c:strRef>
          </c:cat>
          <c:val>
            <c:numRef>
              <c:f>'Revenue and Financing Page '!$E$29:$E$39</c:f>
              <c:numCache>
                <c:formatCode>_(* #,##0_);_(* \(#,##0\);_(* "-"??_);_(@_)</c:formatCode>
                <c:ptCount val="11"/>
                <c:pt idx="0">
                  <c:v>16.89815623458043</c:v>
                </c:pt>
                <c:pt idx="1">
                  <c:v>26.60353392972687</c:v>
                </c:pt>
                <c:pt idx="2">
                  <c:v>8.531194600139125</c:v>
                </c:pt>
                <c:pt idx="3">
                  <c:v>15.64961171423654</c:v>
                </c:pt>
                <c:pt idx="4">
                  <c:v>11.83878852616176</c:v>
                </c:pt>
                <c:pt idx="5">
                  <c:v>1.074375347973854</c:v>
                </c:pt>
                <c:pt idx="6">
                  <c:v>1.473598089852781</c:v>
                </c:pt>
                <c:pt idx="7">
                  <c:v>13.58657438844264</c:v>
                </c:pt>
                <c:pt idx="8">
                  <c:v>3.754727932944887</c:v>
                </c:pt>
                <c:pt idx="9">
                  <c:v>0.589439235941112</c:v>
                </c:pt>
                <c:pt idx="10" formatCode="General">
                  <c:v>0.0</c:v>
                </c:pt>
              </c:numCache>
            </c:numRef>
          </c:val>
          <c:extLst xmlns:c16r2="http://schemas.microsoft.com/office/drawing/2015/06/chart">
            <c:ext xmlns:c16="http://schemas.microsoft.com/office/drawing/2014/chart" uri="{C3380CC4-5D6E-409C-BE32-E72D297353CC}">
              <c16:uniqueId val="{00000001-1DA7-4D16-9382-53B09C689D0D}"/>
            </c:ext>
          </c:extLst>
        </c:ser>
        <c:dLbls>
          <c:showLegendKey val="0"/>
          <c:showVal val="0"/>
          <c:showCatName val="0"/>
          <c:showSerName val="0"/>
          <c:showPercent val="0"/>
          <c:showBubbleSize val="0"/>
          <c:showLeaderLines val="1"/>
        </c:dLbls>
        <c:firstSliceAng val="0"/>
        <c:extLst xmlns:c16r2="http://schemas.microsoft.com/office/drawing/2015/06/chart">
          <c:ext xmlns:c15="http://schemas.microsoft.com/office/drawing/2012/chart" uri="{02D57815-91ED-43cb-92C2-25804820EDAC}">
            <c15:filteredPieSeries>
              <c15:ser>
                <c:idx val="0"/>
                <c:order val="0"/>
                <c:spPr>
                  <a:solidFill>
                    <a:srgbClr val="3366CC"/>
                  </a:solidFill>
                </c:spPr>
                <c:cat>
                  <c:strRef>
                    <c:extLst xmlns:c16r2="http://schemas.microsoft.com/office/drawing/2015/06/chart">
                      <c:ext uri="{02D57815-91ED-43cb-92C2-25804820EDAC}">
                        <c15:formulaRef>
                          <c15:sqref>'Revenue and Financing Page '!$C$29:$C$39</c15:sqref>
                        </c15:formulaRef>
                      </c:ext>
                    </c:extLst>
                    <c:strCache>
                      <c:ptCount val="11"/>
                      <c:pt idx="0">
                        <c:v>Internally Generated Revenue</c:v>
                      </c:pt>
                      <c:pt idx="1">
                        <c:v>Statutory Allocation</c:v>
                      </c:pt>
                      <c:pt idx="2">
                        <c:v>Value Added Tax</c:v>
                      </c:pt>
                      <c:pt idx="3">
                        <c:v>Other Statutory Revenue</c:v>
                      </c:pt>
                      <c:pt idx="4">
                        <c:v>Domestic Grants</c:v>
                      </c:pt>
                      <c:pt idx="5">
                        <c:v>Foreign Grants</c:v>
                      </c:pt>
                      <c:pt idx="6">
                        <c:v>Opening Balance</c:v>
                      </c:pt>
                      <c:pt idx="7">
                        <c:v>Domestic Loans</c:v>
                      </c:pt>
                      <c:pt idx="8">
                        <c:v>Foreign Loans</c:v>
                      </c:pt>
                      <c:pt idx="9">
                        <c:v>Civil Servant Contribution on Education</c:v>
                      </c:pt>
                      <c:pt idx="10">
                        <c:v>Other Deficit Financing Items </c:v>
                      </c:pt>
                    </c:strCache>
                  </c:strRef>
                </c:cat>
                <c:val>
                  <c:numRef>
                    <c:extLst xmlns:c16r2="http://schemas.microsoft.com/office/drawing/2015/06/chart">
                      <c:ext uri="{02D57815-91ED-43cb-92C2-25804820EDAC}">
                        <c15:formulaRef>
                          <c15:sqref>'Revenue and Financing Page '!$D$29:$D$39</c15:sqref>
                        </c15:formulaRef>
                      </c:ext>
                    </c:extLst>
                    <c:numCache>
                      <c:formatCode>_(* #,##0_);_(* \(#,##0\);_(* "-"??_);_(@_)</c:formatCode>
                      <c:ptCount val="11"/>
                      <c:pt idx="0">
                        <c:v>2.8668190382E10</c:v>
                      </c:pt>
                      <c:pt idx="1">
                        <c:v>4.5133632625E10</c:v>
                      </c:pt>
                      <c:pt idx="2">
                        <c:v>1.447340808E10</c:v>
                      </c:pt>
                      <c:pt idx="3">
                        <c:v>2.655E10</c:v>
                      </c:pt>
                      <c:pt idx="4">
                        <c:v>2.0084832845E10</c:v>
                      </c:pt>
                      <c:pt idx="5">
                        <c:v>1.822707554E9</c:v>
                      </c:pt>
                      <c:pt idx="6">
                        <c:v>2.5E9</c:v>
                      </c:pt>
                      <c:pt idx="7">
                        <c:v>2.305E10</c:v>
                      </c:pt>
                      <c:pt idx="8">
                        <c:v>6.37E9</c:v>
                      </c:pt>
                      <c:pt idx="9">
                        <c:v>1.0E9</c:v>
                      </c:pt>
                      <c:pt idx="10" formatCode="General">
                        <c:v>0.0</c:v>
                      </c:pt>
                    </c:numCache>
                  </c:numRef>
                </c:val>
                <c:extLst xmlns:c16r2="http://schemas.microsoft.com/office/drawing/2015/06/chart">
                  <c:ext xmlns:c16="http://schemas.microsoft.com/office/drawing/2014/chart" uri="{C3380CC4-5D6E-409C-BE32-E72D297353CC}">
                    <c16:uniqueId val="{00000000-1DA7-4D16-9382-53B09C689D0D}"/>
                  </c:ext>
                </c:extLst>
              </c15:ser>
            </c15:filteredPieSeries>
          </c:ext>
        </c:extLst>
      </c:pieChart>
    </c:plotArea>
    <c:legend>
      <c:legendPos val="r"/>
      <c:layout>
        <c:manualLayout>
          <c:xMode val="edge"/>
          <c:yMode val="edge"/>
          <c:x val="0.61333280839895"/>
          <c:y val="0.198226259453417"/>
          <c:w val="0.373333858267717"/>
          <c:h val="0.714868094318399"/>
        </c:manualLayout>
      </c:layout>
      <c:overlay val="0"/>
    </c:legend>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b="0"/>
            </a:pPr>
            <a:r>
              <a:rPr lang="en-US" sz="1800" b="0" i="0" baseline="0">
                <a:effectLst/>
              </a:rPr>
              <a:t>2019 Budgeted Expenditure</a:t>
            </a:r>
            <a:endParaRPr lang="en-US">
              <a:effectLst/>
            </a:endParaRPr>
          </a:p>
        </c:rich>
      </c:tx>
      <c:overlay val="0"/>
    </c:title>
    <c:autoTitleDeleted val="0"/>
    <c:view3D>
      <c:rotX val="50"/>
      <c:rotY val="0"/>
      <c:rAngAx val="1"/>
    </c:view3D>
    <c:floor>
      <c:thickness val="0"/>
    </c:floor>
    <c:sideWall>
      <c:thickness val="0"/>
    </c:sideWall>
    <c:backWall>
      <c:thickness val="0"/>
    </c:backWall>
    <c:plotArea>
      <c:layout/>
      <c:pie3DChart>
        <c:varyColors val="1"/>
        <c:ser>
          <c:idx val="1"/>
          <c:order val="1"/>
          <c:tx>
            <c:strRef>
              <c:f>'Expenditure  Page '!$C$6</c:f>
              <c:strCache>
                <c:ptCount val="1"/>
                <c:pt idx="0">
                  <c:v>2019  Percentage of Total Budgeted Expenditure </c:v>
                </c:pt>
              </c:strCache>
            </c:strRef>
          </c:tx>
          <c:cat>
            <c:strRef>
              <c:extLst>
                <c:ext xmlns:c15="http://schemas.microsoft.com/office/drawing/2012/chart" uri="{02D57815-91ED-43cb-92C2-25804820EDAC}">
                  <c15:fullRef>
                    <c15:sqref>'Expenditure  Page '!$A$7:$A$16</c15:sqref>
                  </c15:fullRef>
                </c:ext>
              </c:extLst>
              <c:f>('Expenditure  Page '!$A$8:$A$13,'Expenditure  Page '!$A$16)</c:f>
              <c:strCache>
                <c:ptCount val="7"/>
                <c:pt idx="0">
                  <c:v>Personnel Cost</c:v>
                </c:pt>
                <c:pt idx="1">
                  <c:v>Overhead Cost</c:v>
                </c:pt>
                <c:pt idx="2">
                  <c:v>Consolidated Revenue Charges </c:v>
                </c:pt>
                <c:pt idx="3">
                  <c:v>Internal Debt Services</c:v>
                </c:pt>
                <c:pt idx="4">
                  <c:v>Interest Payments</c:v>
                </c:pt>
                <c:pt idx="5">
                  <c:v>Other Recurrent Expenditure </c:v>
                </c:pt>
                <c:pt idx="6">
                  <c:v>Total Capital Expenditure </c:v>
                </c:pt>
              </c:strCache>
            </c:strRef>
          </c:cat>
          <c:val>
            <c:numRef>
              <c:extLst>
                <c:ext xmlns:c15="http://schemas.microsoft.com/office/drawing/2012/chart" uri="{02D57815-91ED-43cb-92C2-25804820EDAC}">
                  <c15:fullRef>
                    <c15:sqref>'Expenditure  Page '!$C$7:$C$16</c15:sqref>
                  </c15:fullRef>
                </c:ext>
              </c:extLst>
              <c:f>('Expenditure  Page '!$C$8:$C$13,'Expenditure  Page '!$C$16)</c:f>
              <c:numCache>
                <c:formatCode>0.0</c:formatCode>
                <c:ptCount val="7"/>
                <c:pt idx="0">
                  <c:v>18.6949647855398</c:v>
                </c:pt>
                <c:pt idx="1">
                  <c:v>17.55205598421791</c:v>
                </c:pt>
                <c:pt idx="2">
                  <c:v>4.519784175546328</c:v>
                </c:pt>
                <c:pt idx="3">
                  <c:v>1.842884495558037</c:v>
                </c:pt>
                <c:pt idx="4">
                  <c:v>0.0</c:v>
                </c:pt>
                <c:pt idx="5">
                  <c:v>0.0</c:v>
                </c:pt>
                <c:pt idx="6">
                  <c:v>57.39031055913792</c:v>
                </c:pt>
              </c:numCache>
            </c:numRef>
          </c:val>
          <c:extLst xmlns:c16r2="http://schemas.microsoft.com/office/drawing/2015/06/chart">
            <c:ext xmlns:c16="http://schemas.microsoft.com/office/drawing/2014/chart" uri="{C3380CC4-5D6E-409C-BE32-E72D297353CC}">
              <c16:uniqueId val="{00000007-D824-4B5E-968B-2394F2554057}"/>
            </c:ext>
          </c:extLst>
        </c:ser>
        <c:dLbls>
          <c:showLegendKey val="0"/>
          <c:showVal val="0"/>
          <c:showCatName val="0"/>
          <c:showSerName val="0"/>
          <c:showPercent val="0"/>
          <c:showBubbleSize val="0"/>
          <c:showLeaderLines val="1"/>
        </c:dLbls>
        <c:extLst xmlns:c16r2="http://schemas.microsoft.com/office/drawing/2015/06/chart">
          <c:ext xmlns:c15="http://schemas.microsoft.com/office/drawing/2012/chart" uri="{02D57815-91ED-43cb-92C2-25804820EDAC}">
            <c15:filteredPieSeries>
              <c15:ser>
                <c:idx val="0"/>
                <c:order val="0"/>
                <c:tx>
                  <c:strRef>
                    <c:extLst xmlns:c16r2="http://schemas.microsoft.com/office/drawing/2015/06/chart">
                      <c:ext uri="{02D57815-91ED-43cb-92C2-25804820EDAC}">
                        <c15:formulaRef>
                          <c15:sqref>'Expenditure  Page '!$B$6</c15:sqref>
                        </c15:formulaRef>
                      </c:ext>
                    </c:extLst>
                    <c:strCache>
                      <c:ptCount val="1"/>
                      <c:pt idx="0">
                        <c:v>2019 Budget Target </c:v>
                      </c:pt>
                    </c:strCache>
                  </c:strRef>
                </c:tx>
                <c:dPt>
                  <c:idx val="0"/>
                  <c:bubble3D val="0"/>
                  <c:spPr>
                    <a:solidFill>
                      <a:srgbClr val="DC3912"/>
                    </a:solidFill>
                  </c:spPr>
                </c:dPt>
                <c:dPt>
                  <c:idx val="1"/>
                  <c:bubble3D val="0"/>
                  <c:spPr>
                    <a:solidFill>
                      <a:srgbClr val="FF9900"/>
                    </a:solidFill>
                  </c:spPr>
                </c:dPt>
                <c:cat>
                  <c:strRef>
                    <c:extLst>
                      <c:ext uri="{02D57815-91ED-43cb-92C2-25804820EDAC}">
                        <c15:fullRef>
                          <c15:sqref>'Expenditure  Page '!$A$7:$A$16</c15:sqref>
                        </c15:fullRef>
                        <c15:formulaRef>
                          <c15:sqref>('Expenditure  Page '!$A$8:$A$13,'Expenditure  Page '!$A$16)</c15:sqref>
                        </c15:formulaRef>
                      </c:ext>
                    </c:extLst>
                    <c:strCache>
                      <c:ptCount val="7"/>
                      <c:pt idx="0">
                        <c:v>Personnel Cost</c:v>
                      </c:pt>
                      <c:pt idx="1">
                        <c:v>Overhead Cost</c:v>
                      </c:pt>
                      <c:pt idx="2">
                        <c:v>Consolidated Revenue Charges </c:v>
                      </c:pt>
                      <c:pt idx="3">
                        <c:v>Internal Debt Services</c:v>
                      </c:pt>
                      <c:pt idx="4">
                        <c:v>Interest Payments</c:v>
                      </c:pt>
                      <c:pt idx="5">
                        <c:v>Other Recurrent Expenditure </c:v>
                      </c:pt>
                      <c:pt idx="6">
                        <c:v>Total Capital Expenditure </c:v>
                      </c:pt>
                    </c:strCache>
                  </c:strRef>
                </c:cat>
                <c:val>
                  <c:numRef>
                    <c:extLst>
                      <c:ext uri="{02D57815-91ED-43cb-92C2-25804820EDAC}">
                        <c15:fullRef>
                          <c15:sqref>'Expenditure  Page '!$B$7:$B$16</c15:sqref>
                        </c15:fullRef>
                        <c15:formulaRef>
                          <c15:sqref>('Expenditure  Page '!$B$8:$B$13,'Expenditure  Page '!$B$16)</c15:sqref>
                        </c15:formulaRef>
                      </c:ext>
                    </c:extLst>
                    <c:numCache>
                      <c:formatCode>#,##0</c:formatCode>
                      <c:ptCount val="7"/>
                      <c:pt idx="0">
                        <c:v>3.1716525887E10</c:v>
                      </c:pt>
                      <c:pt idx="1">
                        <c:v>2.977754943E10</c:v>
                      </c:pt>
                      <c:pt idx="2">
                        <c:v>7.667939119E9</c:v>
                      </c:pt>
                      <c:pt idx="3">
                        <c:v>3.126504622E9</c:v>
                      </c:pt>
                      <c:pt idx="4">
                        <c:v>0.0</c:v>
                      </c:pt>
                      <c:pt idx="5">
                        <c:v>0.0</c:v>
                      </c:pt>
                      <c:pt idx="6">
                        <c:v>9.7364252428E10</c:v>
                      </c:pt>
                    </c:numCache>
                  </c:numRef>
                </c:val>
                <c:extLst xmlns:c16r2="http://schemas.microsoft.com/office/drawing/2015/06/chart">
                  <c:ext xmlns:c16="http://schemas.microsoft.com/office/drawing/2014/chart" uri="{C3380CC4-5D6E-409C-BE32-E72D297353CC}">
                    <c16:uniqueId val="{00000006-D824-4B5E-968B-2394F2554057}"/>
                  </c:ext>
                  <c:ext uri="{02D57815-91ED-43cb-92C2-25804820EDAC}">
                    <c15:categoryFilterExceptions>
                      <c15:categoryFilterException>
                        <c15:sqref>'Expenditure  Page '!$B$7</c15:sqref>
                        <c15:spPr xmlns:c15="http://schemas.microsoft.com/office/drawing/2012/chart">
                          <a:solidFill>
                            <a:srgbClr val="3366CC"/>
                          </a:solidFill>
                        </c15:spPr>
                        <c15:bubble3D val="0"/>
                      </c15:categoryFilterException>
                    </c15:categoryFilterExceptions>
                  </c:ext>
                </c:extLst>
              </c15:ser>
            </c15:filteredPieSeries>
          </c:ext>
        </c:extLst>
      </c:pie3DChart>
    </c:plotArea>
    <c:legend>
      <c:legendPos val="r"/>
      <c:overlay val="0"/>
    </c:legend>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b="0"/>
            </a:pPr>
            <a:r>
              <a:rPr lang="en-US" baseline="0"/>
              <a:t>2019 Budgeted Expenditure</a:t>
            </a:r>
            <a:endParaRPr lang="en-US"/>
          </a:p>
        </c:rich>
      </c:tx>
      <c:layout>
        <c:manualLayout>
          <c:xMode val="edge"/>
          <c:yMode val="edge"/>
          <c:x val="0.260722134733158"/>
          <c:y val="0.0215633423180593"/>
        </c:manualLayout>
      </c:layout>
      <c:overlay val="0"/>
    </c:title>
    <c:autoTitleDeleted val="0"/>
    <c:plotArea>
      <c:layout/>
      <c:barChart>
        <c:barDir val="col"/>
        <c:grouping val="stacked"/>
        <c:varyColors val="1"/>
        <c:ser>
          <c:idx val="0"/>
          <c:order val="0"/>
          <c:tx>
            <c:strRef>
              <c:f>'Expenditure  Page '!$B$6</c:f>
              <c:strCache>
                <c:ptCount val="1"/>
                <c:pt idx="0">
                  <c:v>2019 Budget Target </c:v>
                </c:pt>
              </c:strCache>
            </c:strRef>
          </c:tx>
          <c:spPr>
            <a:solidFill>
              <a:srgbClr val="3366CC"/>
            </a:solidFill>
          </c:spPr>
          <c:invertIfNegative val="1"/>
          <c:cat>
            <c:strRef>
              <c:extLst>
                <c:ext xmlns:c15="http://schemas.microsoft.com/office/drawing/2012/chart" uri="{02D57815-91ED-43cb-92C2-25804820EDAC}">
                  <c15:fullRef>
                    <c15:sqref>'Expenditure  Page '!$A$7:$A$16</c15:sqref>
                  </c15:fullRef>
                </c:ext>
              </c:extLst>
              <c:f>('Expenditure  Page '!$A$8:$A$13,'Expenditure  Page '!$A$16)</c:f>
              <c:strCache>
                <c:ptCount val="7"/>
                <c:pt idx="0">
                  <c:v>Personnel Cost</c:v>
                </c:pt>
                <c:pt idx="1">
                  <c:v>Overhead Cost</c:v>
                </c:pt>
                <c:pt idx="2">
                  <c:v>Consolidated Revenue Charges </c:v>
                </c:pt>
                <c:pt idx="3">
                  <c:v>Internal Debt Services</c:v>
                </c:pt>
                <c:pt idx="4">
                  <c:v>Interest Payments</c:v>
                </c:pt>
                <c:pt idx="5">
                  <c:v>Other Recurrent Expenditure </c:v>
                </c:pt>
                <c:pt idx="6">
                  <c:v>Total Capital Expenditure </c:v>
                </c:pt>
              </c:strCache>
            </c:strRef>
          </c:cat>
          <c:val>
            <c:numRef>
              <c:extLst>
                <c:ext xmlns:c15="http://schemas.microsoft.com/office/drawing/2012/chart" uri="{02D57815-91ED-43cb-92C2-25804820EDAC}">
                  <c15:fullRef>
                    <c15:sqref>'Expenditure  Page '!$B$7:$B$16</c15:sqref>
                  </c15:fullRef>
                </c:ext>
              </c:extLst>
              <c:f>('Expenditure  Page '!$B$8:$B$13,'Expenditure  Page '!$B$16)</c:f>
              <c:numCache>
                <c:formatCode>#,##0</c:formatCode>
                <c:ptCount val="7"/>
                <c:pt idx="0">
                  <c:v>3.1716525887E10</c:v>
                </c:pt>
                <c:pt idx="1">
                  <c:v>2.977754943E10</c:v>
                </c:pt>
                <c:pt idx="2">
                  <c:v>7.667939119E9</c:v>
                </c:pt>
                <c:pt idx="3">
                  <c:v>3.126504622E9</c:v>
                </c:pt>
                <c:pt idx="4">
                  <c:v>0.0</c:v>
                </c:pt>
                <c:pt idx="5">
                  <c:v>0.0</c:v>
                </c:pt>
                <c:pt idx="6">
                  <c:v>9.7364252428E10</c:v>
                </c:pt>
              </c:numCache>
            </c:numRef>
          </c:val>
          <c:extLst xmlns:c16r2="http://schemas.microsoft.com/office/drawing/2015/06/chart">
            <c:ext xmlns:c16="http://schemas.microsoft.com/office/drawing/2014/chart" uri="{C3380CC4-5D6E-409C-BE32-E72D297353CC}">
              <c16:uniqueId val="{00000000-3335-4E2B-843A-2EA9667F443C}"/>
            </c:ex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overlap val="100"/>
        <c:axId val="-1731007248"/>
        <c:axId val="-1730658480"/>
        <c:extLst xmlns:c16r2="http://schemas.microsoft.com/office/drawing/2015/06/chart">
          <c:ext xmlns:c15="http://schemas.microsoft.com/office/drawing/2012/chart" uri="{02D57815-91ED-43cb-92C2-25804820EDAC}">
            <c15:filteredBarSeries>
              <c15:ser>
                <c:idx val="1"/>
                <c:order val="1"/>
                <c:tx>
                  <c:strRef>
                    <c:extLst xmlns:c16r2="http://schemas.microsoft.com/office/drawing/2015/06/chart">
                      <c:ext uri="{02D57815-91ED-43cb-92C2-25804820EDAC}">
                        <c15:formulaRef>
                          <c15:sqref>'Expenditure  Page '!$C$6</c15:sqref>
                        </c15:formulaRef>
                      </c:ext>
                    </c:extLst>
                    <c:strCache>
                      <c:ptCount val="1"/>
                      <c:pt idx="0">
                        <c:v>2019  Percentage of Total Budgeted Expenditure </c:v>
                      </c:pt>
                    </c:strCache>
                  </c:strRef>
                </c:tx>
                <c:invertIfNegative val="0"/>
                <c:cat>
                  <c:strRef>
                    <c:extLst>
                      <c:ext uri="{02D57815-91ED-43cb-92C2-25804820EDAC}">
                        <c15:fullRef>
                          <c15:sqref>'Expenditure  Page '!$A$7:$A$16</c15:sqref>
                        </c15:fullRef>
                        <c15:formulaRef>
                          <c15:sqref>('Expenditure  Page '!$A$8:$A$13,'Expenditure  Page '!$A$16)</c15:sqref>
                        </c15:formulaRef>
                      </c:ext>
                    </c:extLst>
                    <c:strCache>
                      <c:ptCount val="7"/>
                      <c:pt idx="0">
                        <c:v>Personnel Cost</c:v>
                      </c:pt>
                      <c:pt idx="1">
                        <c:v>Overhead Cost</c:v>
                      </c:pt>
                      <c:pt idx="2">
                        <c:v>Consolidated Revenue Charges </c:v>
                      </c:pt>
                      <c:pt idx="3">
                        <c:v>Internal Debt Services</c:v>
                      </c:pt>
                      <c:pt idx="4">
                        <c:v>Interest Payments</c:v>
                      </c:pt>
                      <c:pt idx="5">
                        <c:v>Other Recurrent Expenditure </c:v>
                      </c:pt>
                      <c:pt idx="6">
                        <c:v>Total Capital Expenditure </c:v>
                      </c:pt>
                    </c:strCache>
                  </c:strRef>
                </c:cat>
                <c:val>
                  <c:numRef>
                    <c:extLst>
                      <c:ext uri="{02D57815-91ED-43cb-92C2-25804820EDAC}">
                        <c15:fullRef>
                          <c15:sqref>'Expenditure  Page '!$C$7:$C$16</c15:sqref>
                        </c15:fullRef>
                        <c15:formulaRef>
                          <c15:sqref>('Expenditure  Page '!$C$8:$C$13,'Expenditure  Page '!$C$16)</c15:sqref>
                        </c15:formulaRef>
                      </c:ext>
                    </c:extLst>
                    <c:numCache>
                      <c:formatCode>0.0</c:formatCode>
                      <c:ptCount val="7"/>
                      <c:pt idx="0">
                        <c:v>18.6949647855398</c:v>
                      </c:pt>
                      <c:pt idx="1">
                        <c:v>17.55205598421791</c:v>
                      </c:pt>
                      <c:pt idx="2">
                        <c:v>4.519784175546328</c:v>
                      </c:pt>
                      <c:pt idx="3">
                        <c:v>1.842884495558037</c:v>
                      </c:pt>
                      <c:pt idx="4">
                        <c:v>0.0</c:v>
                      </c:pt>
                      <c:pt idx="5">
                        <c:v>0.0</c:v>
                      </c:pt>
                      <c:pt idx="6">
                        <c:v>57.39031055913792</c:v>
                      </c:pt>
                    </c:numCache>
                  </c:numRef>
                </c:val>
                <c:extLst xmlns:c16r2="http://schemas.microsoft.com/office/drawing/2015/06/chart">
                  <c:ext xmlns:c16="http://schemas.microsoft.com/office/drawing/2014/chart" uri="{C3380CC4-5D6E-409C-BE32-E72D297353CC}">
                    <c16:uniqueId val="{00000001-3335-4E2B-843A-2EA9667F443C}"/>
                  </c:ext>
                </c:extLst>
              </c15:ser>
            </c15:filteredBarSeries>
          </c:ext>
        </c:extLst>
      </c:barChart>
      <c:catAx>
        <c:axId val="-1731007248"/>
        <c:scaling>
          <c:orientation val="minMax"/>
        </c:scaling>
        <c:delete val="0"/>
        <c:axPos val="b"/>
        <c:numFmt formatCode="General" sourceLinked="1"/>
        <c:majorTickMark val="cross"/>
        <c:minorTickMark val="cross"/>
        <c:tickLblPos val="nextTo"/>
        <c:txPr>
          <a:bodyPr/>
          <a:lstStyle/>
          <a:p>
            <a:pPr lvl="0">
              <a:defRPr b="0"/>
            </a:pPr>
            <a:endParaRPr lang="en-US"/>
          </a:p>
        </c:txPr>
        <c:crossAx val="-1730658480"/>
        <c:crosses val="autoZero"/>
        <c:auto val="1"/>
        <c:lblAlgn val="ctr"/>
        <c:lblOffset val="100"/>
        <c:noMultiLvlLbl val="1"/>
      </c:catAx>
      <c:valAx>
        <c:axId val="-1730658480"/>
        <c:scaling>
          <c:orientation val="minMax"/>
        </c:scaling>
        <c:delete val="0"/>
        <c:axPos val="l"/>
        <c:majorGridlines>
          <c:spPr>
            <a:ln>
              <a:solidFill>
                <a:srgbClr val="B7B7B7"/>
              </a:solidFill>
            </a:ln>
          </c:spPr>
        </c:majorGridlines>
        <c:title>
          <c:tx>
            <c:rich>
              <a:bodyPr/>
              <a:lstStyle/>
              <a:p>
                <a:pPr lvl="0">
                  <a:defRPr b="0"/>
                </a:pPr>
                <a:r>
                  <a:rPr lang="en-US"/>
                  <a:t>Naira</a:t>
                </a:r>
              </a:p>
            </c:rich>
          </c:tx>
          <c:overlay val="0"/>
        </c:title>
        <c:numFmt formatCode="#,##0" sourceLinked="0"/>
        <c:majorTickMark val="cross"/>
        <c:minorTickMark val="cross"/>
        <c:tickLblPos val="nextTo"/>
        <c:spPr>
          <a:ln w="47625">
            <a:noFill/>
          </a:ln>
        </c:spPr>
        <c:txPr>
          <a:bodyPr/>
          <a:lstStyle/>
          <a:p>
            <a:pPr lvl="0">
              <a:defRPr b="0"/>
            </a:pPr>
            <a:endParaRPr lang="en-US"/>
          </a:p>
        </c:txPr>
        <c:crossAx val="-1731007248"/>
        <c:crosses val="autoZero"/>
        <c:crossBetween val="between"/>
      </c:valAx>
    </c:plotArea>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2019 Budget General Framework</a:t>
            </a:r>
          </a:p>
          <a:p>
            <a:pPr>
              <a:defRPr/>
            </a:pPr>
            <a:r>
              <a:rPr lang="en-US"/>
              <a:t>Billion</a:t>
            </a:r>
            <a:r>
              <a:rPr lang="en-US" baseline="0"/>
              <a:t> Naira</a:t>
            </a:r>
            <a:endParaRPr lang="en-US"/>
          </a:p>
        </c:rich>
      </c:tx>
      <c:layout>
        <c:manualLayout>
          <c:xMode val="edge"/>
          <c:yMode val="edge"/>
          <c:x val="0.314639847839288"/>
          <c:y val="0.0185185185185185"/>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1"/>
          <c:tx>
            <c:strRef>
              <c:f>'General Framework '!$C$6</c:f>
              <c:strCache>
                <c:ptCount val="1"/>
                <c:pt idx="0">
                  <c:v>2019 Approved Budget Billion Naira</c:v>
                </c:pt>
              </c:strCache>
            </c:strRef>
          </c:tx>
          <c:spPr>
            <a:solidFill>
              <a:schemeClr val="accent2"/>
            </a:solidFill>
            <a:ln>
              <a:noFill/>
            </a:ln>
            <a:effectLst/>
          </c:spPr>
          <c:invertIfNegative val="0"/>
          <c:dPt>
            <c:idx val="1"/>
            <c:invertIfNegative val="0"/>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17-0810-4BC0-8F9C-619D3B718749}"/>
              </c:ext>
            </c:extLst>
          </c:dPt>
          <c:dPt>
            <c:idx val="2"/>
            <c:invertIfNegative val="0"/>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19-0810-4BC0-8F9C-619D3B718749}"/>
              </c:ext>
            </c:extLst>
          </c:dPt>
          <c:dPt>
            <c:idx val="3"/>
            <c:invertIfNegative val="0"/>
            <c:bubble3D val="0"/>
            <c:spPr>
              <a:solidFill>
                <a:schemeClr val="tx2"/>
              </a:solidFill>
              <a:ln>
                <a:noFill/>
              </a:ln>
              <a:effectLst/>
            </c:spPr>
            <c:extLst xmlns:c16r2="http://schemas.microsoft.com/office/drawing/2015/06/chart">
              <c:ext xmlns:c16="http://schemas.microsoft.com/office/drawing/2014/chart" uri="{C3380CC4-5D6E-409C-BE32-E72D297353CC}">
                <c16:uniqueId val="{0000001A-0810-4BC0-8F9C-619D3B718749}"/>
              </c:ext>
            </c:extLst>
          </c:dPt>
          <c:dPt>
            <c:idx val="4"/>
            <c:invertIfNegative val="0"/>
            <c:bubble3D val="0"/>
            <c:spPr>
              <a:solidFill>
                <a:srgbClr val="FF0000"/>
              </a:solidFill>
              <a:ln>
                <a:noFill/>
              </a:ln>
              <a:effectLst/>
            </c:spPr>
            <c:extLst xmlns:c16r2="http://schemas.microsoft.com/office/drawing/2015/06/chart">
              <c:ext xmlns:c16="http://schemas.microsoft.com/office/drawing/2014/chart" uri="{C3380CC4-5D6E-409C-BE32-E72D297353CC}">
                <c16:uniqueId val="{0000001B-0810-4BC0-8F9C-619D3B718749}"/>
              </c:ext>
            </c:extLst>
          </c:dPt>
          <c:dLbls>
            <c:dLbl>
              <c:idx val="0"/>
              <c:layout>
                <c:manualLayout>
                  <c:x val="0.00221483942414173"/>
                  <c:y val="-0.291666666666667"/>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8-0810-4BC0-8F9C-619D3B718749}"/>
                </c:ext>
                <c:ext xmlns:c15="http://schemas.microsoft.com/office/drawing/2012/chart" uri="{CE6537A1-D6FC-4f65-9D91-7224C49458BB}"/>
              </c:extLst>
            </c:dLbl>
            <c:dLbl>
              <c:idx val="1"/>
              <c:layout>
                <c:manualLayout>
                  <c:x val="0.0"/>
                  <c:y val="-0.273148148148148"/>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7-0810-4BC0-8F9C-619D3B718749}"/>
                </c:ext>
                <c:ext xmlns:c15="http://schemas.microsoft.com/office/drawing/2012/chart" uri="{CE6537A1-D6FC-4f65-9D91-7224C49458BB}"/>
              </c:extLst>
            </c:dLbl>
            <c:dLbl>
              <c:idx val="2"/>
              <c:layout>
                <c:manualLayout>
                  <c:x val="0.0"/>
                  <c:y val="-0.083333333333333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9-0810-4BC0-8F9C-619D3B718749}"/>
                </c:ext>
                <c:ext xmlns:c15="http://schemas.microsoft.com/office/drawing/2012/chart" uri="{CE6537A1-D6FC-4f65-9D91-7224C49458BB}"/>
              </c:extLst>
            </c:dLbl>
            <c:dLbl>
              <c:idx val="3"/>
              <c:layout>
                <c:manualLayout>
                  <c:x val="0.0"/>
                  <c:y val="-0.0787037037037037"/>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A-0810-4BC0-8F9C-619D3B718749}"/>
                </c:ext>
                <c:ext xmlns:c15="http://schemas.microsoft.com/office/drawing/2012/chart" uri="{CE6537A1-D6FC-4f65-9D91-7224C49458BB}"/>
              </c:extLst>
            </c:dLbl>
            <c:dLbl>
              <c:idx val="4"/>
              <c:layout>
                <c:manualLayout>
                  <c:x val="-1.62419681484375E-16"/>
                  <c:y val="-0.0694444444444445"/>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B-0810-4BC0-8F9C-619D3B718749}"/>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'General Framework '!$A$7:$A$11</c:f>
              <c:strCache>
                <c:ptCount val="5"/>
                <c:pt idx="0">
                  <c:v>Total Budget Expenditure</c:v>
                </c:pt>
                <c:pt idx="1">
                  <c:v>Total Budget Revenue and Grants</c:v>
                </c:pt>
                <c:pt idx="2">
                  <c:v>Budget Deficit</c:v>
                </c:pt>
                <c:pt idx="3">
                  <c:v>Total Budget Financing</c:v>
                </c:pt>
                <c:pt idx="4">
                  <c:v>Financing Gap</c:v>
                </c:pt>
              </c:strCache>
            </c:strRef>
          </c:cat>
          <c:val>
            <c:numRef>
              <c:f>'General Framework '!$C$7:$C$11</c:f>
              <c:numCache>
                <c:formatCode>#,##0.0</c:formatCode>
                <c:ptCount val="5"/>
                <c:pt idx="0">
                  <c:v>169.652771486</c:v>
                </c:pt>
                <c:pt idx="1">
                  <c:v>139.232771486</c:v>
                </c:pt>
                <c:pt idx="2">
                  <c:v>30.42</c:v>
                </c:pt>
                <c:pt idx="3">
                  <c:v>30.42</c:v>
                </c:pt>
                <c:pt idx="4">
                  <c:v>0.0</c:v>
                </c:pt>
              </c:numCache>
            </c:numRef>
          </c:val>
          <c:extLst xmlns:c16r2="http://schemas.microsoft.com/office/drawing/2015/06/chart">
            <c:ext xmlns:c16="http://schemas.microsoft.com/office/drawing/2014/chart" uri="{C3380CC4-5D6E-409C-BE32-E72D297353CC}">
              <c16:uniqueId val="{00000001-0810-4BC0-8F9C-619D3B718749}"/>
            </c:ext>
          </c:extLst>
        </c:ser>
        <c:dLbls>
          <c:showLegendKey val="0"/>
          <c:showVal val="1"/>
          <c:showCatName val="0"/>
          <c:showSerName val="0"/>
          <c:showPercent val="0"/>
          <c:showBubbleSize val="0"/>
        </c:dLbls>
        <c:gapWidth val="219"/>
        <c:overlap val="100"/>
        <c:axId val="-1728592832"/>
        <c:axId val="-1678604800"/>
        <c:extLst xmlns:c16r2="http://schemas.microsoft.com/office/drawing/2015/06/chart">
          <c:ext xmlns:c15="http://schemas.microsoft.com/office/drawing/2012/chart" uri="{02D57815-91ED-43cb-92C2-25804820EDAC}">
            <c15:filteredBarSeries>
              <c15:ser>
                <c:idx val="0"/>
                <c:order val="0"/>
                <c:tx>
                  <c:strRef>
                    <c:extLst xmlns:c16r2="http://schemas.microsoft.com/office/drawing/2015/06/chart">
                      <c:ext uri="{02D57815-91ED-43cb-92C2-25804820EDAC}">
                        <c15:formulaRef>
                          <c15:sqref>'General Framework '!$B$6</c15:sqref>
                        </c15:formulaRef>
                      </c:ext>
                    </c:extLst>
                    <c:strCache>
                      <c:ptCount val="1"/>
                      <c:pt idx="0">
                        <c:v>2019 Approved Budget Naira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xmlns:c16r2="http://schemas.microsoft.com/office/drawing/2015/06/char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6r2="http://schemas.microsoft.com/office/drawing/2015/06/chart">
                      <c:ext uri="{02D57815-91ED-43cb-92C2-25804820EDAC}">
                        <c15:formulaRef>
                          <c15:sqref>'General Framework '!$A$7:$A$11</c15:sqref>
                        </c15:formulaRef>
                      </c:ext>
                    </c:extLst>
                    <c:strCache>
                      <c:ptCount val="5"/>
                      <c:pt idx="0">
                        <c:v>Total Budget Expenditure</c:v>
                      </c:pt>
                      <c:pt idx="1">
                        <c:v>Total Budget Revenue and Grants</c:v>
                      </c:pt>
                      <c:pt idx="2">
                        <c:v>Budget Deficit</c:v>
                      </c:pt>
                      <c:pt idx="3">
                        <c:v>Total Budget Financing</c:v>
                      </c:pt>
                      <c:pt idx="4">
                        <c:v>Financing Gap</c:v>
                      </c:pt>
                    </c:strCache>
                  </c:strRef>
                </c:cat>
                <c:val>
                  <c:numRef>
                    <c:extLst xmlns:c16r2="http://schemas.microsoft.com/office/drawing/2015/06/chart">
                      <c:ext uri="{02D57815-91ED-43cb-92C2-25804820EDAC}">
                        <c15:formulaRef>
                          <c15:sqref>'General Framework '!$B$7:$B$11</c15:sqref>
                        </c15:formulaRef>
                      </c:ext>
                    </c:extLst>
                    <c:numCache>
                      <c:formatCode>#,##0</c:formatCode>
                      <c:ptCount val="5"/>
                      <c:pt idx="0">
                        <c:v>1.69652771486E11</c:v>
                      </c:pt>
                      <c:pt idx="1">
                        <c:v>1.39232771486E11</c:v>
                      </c:pt>
                      <c:pt idx="2">
                        <c:v>3.042E10</c:v>
                      </c:pt>
                      <c:pt idx="3" formatCode="_(* #,##0_);_(* \(#,##0\);_(* &quot;-&quot;??_);_(@_)">
                        <c:v>3.042E10</c:v>
                      </c:pt>
                      <c:pt idx="4">
                        <c:v>0.0</c:v>
                      </c:pt>
                    </c:numCache>
                  </c:numRef>
                </c:val>
                <c:extLst xmlns:c16r2="http://schemas.microsoft.com/office/drawing/2015/06/chart">
                  <c:ext xmlns:c16="http://schemas.microsoft.com/office/drawing/2014/chart" uri="{C3380CC4-5D6E-409C-BE32-E72D297353CC}">
                    <c16:uniqueId val="{00000000-0810-4BC0-8F9C-619D3B718749}"/>
                  </c:ext>
                </c:extLst>
              </c15:ser>
            </c15:filteredBarSeries>
          </c:ext>
        </c:extLst>
      </c:barChart>
      <c:catAx>
        <c:axId val="-1728592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678604800"/>
        <c:crosses val="autoZero"/>
        <c:auto val="1"/>
        <c:lblAlgn val="ctr"/>
        <c:lblOffset val="100"/>
        <c:noMultiLvlLbl val="0"/>
      </c:catAx>
      <c:valAx>
        <c:axId val="-167860480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285928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1"/>
  <c:style val="2"/>
  <c:chart>
    <c:title>
      <c:tx>
        <c:rich>
          <a:bodyPr/>
          <a:lstStyle/>
          <a:p>
            <a:pPr lvl="0">
              <a:defRPr b="0"/>
            </a:pPr>
            <a:r>
              <a:rPr lang="en-US"/>
              <a:t>Top MDA</a:t>
            </a:r>
            <a:r>
              <a:rPr lang="en-US" baseline="0"/>
              <a:t> 2019 Budgeted Expenditure </a:t>
            </a:r>
            <a:r>
              <a:rPr lang="en-US"/>
              <a:t>Allocation </a:t>
            </a:r>
          </a:p>
        </c:rich>
      </c:tx>
      <c:layout/>
      <c:overlay val="0"/>
    </c:title>
    <c:autoTitleDeleted val="0"/>
    <c:plotArea>
      <c:layout>
        <c:manualLayout>
          <c:layoutTarget val="inner"/>
          <c:xMode val="edge"/>
          <c:yMode val="edge"/>
          <c:x val="0.175624321959755"/>
          <c:y val="0.0945464835763454"/>
          <c:w val="0.447253193350831"/>
          <c:h val="0.403918472455094"/>
        </c:manualLayout>
      </c:layout>
      <c:barChart>
        <c:barDir val="col"/>
        <c:grouping val="stacked"/>
        <c:varyColors val="1"/>
        <c:ser>
          <c:idx val="0"/>
          <c:order val="0"/>
          <c:tx>
            <c:strRef>
              <c:f>'Sectoral Allocations'!$B$4:$B$5</c:f>
              <c:strCache>
                <c:ptCount val="2"/>
                <c:pt idx="0">
                  <c:v>2019 Budget Target</c:v>
                </c:pt>
                <c:pt idx="1">
                  <c:v>Personnel Cost</c:v>
                </c:pt>
              </c:strCache>
            </c:strRef>
          </c:tx>
          <c:spPr>
            <a:solidFill>
              <a:srgbClr val="3366CC"/>
            </a:solidFill>
          </c:spPr>
          <c:invertIfNegative val="1"/>
          <c:cat>
            <c:strRef>
              <c:f>'Sectoral Allocations'!$A$6:$A$17</c:f>
              <c:strCache>
                <c:ptCount val="12"/>
                <c:pt idx="0">
                  <c:v>MINISTRY OF AGRICULTURE </c:v>
                </c:pt>
                <c:pt idx="1">
                  <c:v>MINISTRY OF COMMERCE, INDUSTRY AND TOURISM</c:v>
                </c:pt>
                <c:pt idx="2">
                  <c:v>MINISTRY OF WORKS AND TRANSPORT</c:v>
                </c:pt>
                <c:pt idx="3">
                  <c:v>MINISTRY OF BASIC EDUCATION</c:v>
                </c:pt>
                <c:pt idx="4">
                  <c:v>MINISTRY OF HIGHER EDUCATION</c:v>
                </c:pt>
                <c:pt idx="5">
                  <c:v>MINISTRY OF SCIENCE AND TECHNOLOGY</c:v>
                </c:pt>
                <c:pt idx="6">
                  <c:v>MINISTRY OF HEALTH</c:v>
                </c:pt>
                <c:pt idx="7">
                  <c:v>MINISTRY FOR SOCIAL WALFARE AND CULTURE</c:v>
                </c:pt>
                <c:pt idx="8">
                  <c:v>MINISTRY OF WATER RESOURCES</c:v>
                </c:pt>
                <c:pt idx="9">
                  <c:v>MINISTRY OF RURAL DEVELOPMENT</c:v>
                </c:pt>
                <c:pt idx="10">
                  <c:v>MINISTRY OF ENVIRONMENT</c:v>
                </c:pt>
                <c:pt idx="11">
                  <c:v>MINISTRY OF LAND AND HOUSING</c:v>
                </c:pt>
              </c:strCache>
            </c:strRef>
          </c:cat>
          <c:val>
            <c:numRef>
              <c:f>'Sectoral Allocations'!$B$6:$B$17</c:f>
              <c:numCache>
                <c:formatCode>#,##0</c:formatCode>
                <c:ptCount val="12"/>
                <c:pt idx="0">
                  <c:v>1.40162448E9</c:v>
                </c:pt>
                <c:pt idx="1">
                  <c:v>9.5205116E7</c:v>
                </c:pt>
                <c:pt idx="2">
                  <c:v>4.62355558E8</c:v>
                </c:pt>
                <c:pt idx="3">
                  <c:v>6.362142984E9</c:v>
                </c:pt>
                <c:pt idx="4">
                  <c:v>6.661709693E9</c:v>
                </c:pt>
                <c:pt idx="5">
                  <c:v>7.64100648E8</c:v>
                </c:pt>
                <c:pt idx="6">
                  <c:v>8.022084084E9</c:v>
                </c:pt>
                <c:pt idx="7">
                  <c:v>1.47135651E8</c:v>
                </c:pt>
                <c:pt idx="8">
                  <c:v>5.24102047E8</c:v>
                </c:pt>
                <c:pt idx="9">
                  <c:v>1.25107966E8</c:v>
                </c:pt>
                <c:pt idx="10">
                  <c:v>4.25213178E8</c:v>
                </c:pt>
                <c:pt idx="11">
                  <c:v>2.25298177E8</c:v>
                </c:pt>
              </c:numCache>
            </c:numRef>
          </c:val>
          <c:extLst xmlns:c16r2="http://schemas.microsoft.com/office/drawing/2015/06/chart">
            <c:ext xmlns:c16="http://schemas.microsoft.com/office/drawing/2014/chart" uri="{C3380CC4-5D6E-409C-BE32-E72D297353CC}">
              <c16:uniqueId val="{00000000-B799-4C45-AD1D-68FE7A89CC8A}"/>
            </c:ex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1"/>
          <c:order val="1"/>
          <c:tx>
            <c:strRef>
              <c:f>'Sectoral Allocations'!$C$4:$C$5</c:f>
              <c:strCache>
                <c:ptCount val="2"/>
                <c:pt idx="0">
                  <c:v>2019 Budget Target</c:v>
                </c:pt>
                <c:pt idx="1">
                  <c:v>Overheads and Other Recurrent</c:v>
                </c:pt>
              </c:strCache>
            </c:strRef>
          </c:tx>
          <c:spPr>
            <a:solidFill>
              <a:srgbClr val="DC3912"/>
            </a:solidFill>
          </c:spPr>
          <c:invertIfNegative val="1"/>
          <c:cat>
            <c:strRef>
              <c:f>'Sectoral Allocations'!$A$6:$A$17</c:f>
              <c:strCache>
                <c:ptCount val="12"/>
                <c:pt idx="0">
                  <c:v>MINISTRY OF AGRICULTURE </c:v>
                </c:pt>
                <c:pt idx="1">
                  <c:v>MINISTRY OF COMMERCE, INDUSTRY AND TOURISM</c:v>
                </c:pt>
                <c:pt idx="2">
                  <c:v>MINISTRY OF WORKS AND TRANSPORT</c:v>
                </c:pt>
                <c:pt idx="3">
                  <c:v>MINISTRY OF BASIC EDUCATION</c:v>
                </c:pt>
                <c:pt idx="4">
                  <c:v>MINISTRY OF HIGHER EDUCATION</c:v>
                </c:pt>
                <c:pt idx="5">
                  <c:v>MINISTRY OF SCIENCE AND TECHNOLOGY</c:v>
                </c:pt>
                <c:pt idx="6">
                  <c:v>MINISTRY OF HEALTH</c:v>
                </c:pt>
                <c:pt idx="7">
                  <c:v>MINISTRY FOR SOCIAL WALFARE AND CULTURE</c:v>
                </c:pt>
                <c:pt idx="8">
                  <c:v>MINISTRY OF WATER RESOURCES</c:v>
                </c:pt>
                <c:pt idx="9">
                  <c:v>MINISTRY OF RURAL DEVELOPMENT</c:v>
                </c:pt>
                <c:pt idx="10">
                  <c:v>MINISTRY OF ENVIRONMENT</c:v>
                </c:pt>
                <c:pt idx="11">
                  <c:v>MINISTRY OF LAND AND HOUSING</c:v>
                </c:pt>
              </c:strCache>
            </c:strRef>
          </c:cat>
          <c:val>
            <c:numRef>
              <c:f>'Sectoral Allocations'!$C$6:$C$17</c:f>
              <c:numCache>
                <c:formatCode>#,##0</c:formatCode>
                <c:ptCount val="12"/>
                <c:pt idx="0">
                  <c:v>7.66000648E8</c:v>
                </c:pt>
                <c:pt idx="1">
                  <c:v>6.55E7</c:v>
                </c:pt>
                <c:pt idx="2">
                  <c:v>1.03E8</c:v>
                </c:pt>
                <c:pt idx="3">
                  <c:v>2.8716089E9</c:v>
                </c:pt>
                <c:pt idx="4">
                  <c:v>8.946E8</c:v>
                </c:pt>
                <c:pt idx="5">
                  <c:v>5.64100648E8</c:v>
                </c:pt>
                <c:pt idx="6">
                  <c:v>2.196E9</c:v>
                </c:pt>
                <c:pt idx="7">
                  <c:v>9.025E8</c:v>
                </c:pt>
                <c:pt idx="8">
                  <c:v>6.965E7</c:v>
                </c:pt>
                <c:pt idx="9">
                  <c:v>3.207E7</c:v>
                </c:pt>
                <c:pt idx="10">
                  <c:v>1.3E8</c:v>
                </c:pt>
                <c:pt idx="11">
                  <c:v>1.05907736E8</c:v>
                </c:pt>
              </c:numCache>
            </c:numRef>
          </c:val>
          <c:extLst xmlns:c16r2="http://schemas.microsoft.com/office/drawing/2015/06/chart">
            <c:ext xmlns:c16="http://schemas.microsoft.com/office/drawing/2014/chart" uri="{C3380CC4-5D6E-409C-BE32-E72D297353CC}">
              <c16:uniqueId val="{00000001-B799-4C45-AD1D-68FE7A89CC8A}"/>
            </c:ext>
            <c:ext xmlns:c14="http://schemas.microsoft.com/office/drawing/2007/8/2/chart" uri="{6F2FDCE9-48DA-4B69-8628-5D25D57E5C99}">
              <c14:invertSolidFillFmt>
                <c14:spPr xmlns:c14="http://schemas.microsoft.com/office/drawing/2007/8/2/chart">
                  <a:solidFill>
                    <a:srgbClr val="FFFFFF"/>
                  </a:solidFill>
                </c14:spPr>
              </c14:invertSolidFillFmt>
            </c:ext>
          </c:extLst>
        </c:ser>
        <c:ser>
          <c:idx val="2"/>
          <c:order val="2"/>
          <c:tx>
            <c:strRef>
              <c:f>'Sectoral Allocations'!$E$4:$E$5</c:f>
              <c:strCache>
                <c:ptCount val="2"/>
                <c:pt idx="0">
                  <c:v>2019 Budget Target</c:v>
                </c:pt>
                <c:pt idx="1">
                  <c:v>Capital Expenditure</c:v>
                </c:pt>
              </c:strCache>
            </c:strRef>
          </c:tx>
          <c:spPr>
            <a:solidFill>
              <a:srgbClr val="FF9900"/>
            </a:solidFill>
          </c:spPr>
          <c:invertIfNegative val="1"/>
          <c:cat>
            <c:strRef>
              <c:f>'Sectoral Allocations'!$A$6:$A$17</c:f>
              <c:strCache>
                <c:ptCount val="12"/>
                <c:pt idx="0">
                  <c:v>MINISTRY OF AGRICULTURE </c:v>
                </c:pt>
                <c:pt idx="1">
                  <c:v>MINISTRY OF COMMERCE, INDUSTRY AND TOURISM</c:v>
                </c:pt>
                <c:pt idx="2">
                  <c:v>MINISTRY OF WORKS AND TRANSPORT</c:v>
                </c:pt>
                <c:pt idx="3">
                  <c:v>MINISTRY OF BASIC EDUCATION</c:v>
                </c:pt>
                <c:pt idx="4">
                  <c:v>MINISTRY OF HIGHER EDUCATION</c:v>
                </c:pt>
                <c:pt idx="5">
                  <c:v>MINISTRY OF SCIENCE AND TECHNOLOGY</c:v>
                </c:pt>
                <c:pt idx="6">
                  <c:v>MINISTRY OF HEALTH</c:v>
                </c:pt>
                <c:pt idx="7">
                  <c:v>MINISTRY FOR SOCIAL WALFARE AND CULTURE</c:v>
                </c:pt>
                <c:pt idx="8">
                  <c:v>MINISTRY OF WATER RESOURCES</c:v>
                </c:pt>
                <c:pt idx="9">
                  <c:v>MINISTRY OF RURAL DEVELOPMENT</c:v>
                </c:pt>
                <c:pt idx="10">
                  <c:v>MINISTRY OF ENVIRONMENT</c:v>
                </c:pt>
                <c:pt idx="11">
                  <c:v>MINISTRY OF LAND AND HOUSING</c:v>
                </c:pt>
              </c:strCache>
            </c:strRef>
          </c:cat>
          <c:val>
            <c:numRef>
              <c:f>'Sectoral Allocations'!$E$6:$E$17</c:f>
              <c:numCache>
                <c:formatCode>#,##0</c:formatCode>
                <c:ptCount val="12"/>
                <c:pt idx="0">
                  <c:v>8.732E9</c:v>
                </c:pt>
                <c:pt idx="1">
                  <c:v>1.41E9</c:v>
                </c:pt>
                <c:pt idx="2">
                  <c:v>8.45486E9</c:v>
                </c:pt>
                <c:pt idx="3">
                  <c:v>1.764636261E10</c:v>
                </c:pt>
                <c:pt idx="4">
                  <c:v>9.551878556E9</c:v>
                </c:pt>
                <c:pt idx="5">
                  <c:v>1.74E9</c:v>
                </c:pt>
                <c:pt idx="6">
                  <c:v>8.649137E9</c:v>
                </c:pt>
                <c:pt idx="7">
                  <c:v>4.81E8</c:v>
                </c:pt>
                <c:pt idx="8">
                  <c:v>5.48E9</c:v>
                </c:pt>
                <c:pt idx="9">
                  <c:v>5.992298927E9</c:v>
                </c:pt>
                <c:pt idx="10">
                  <c:v>1.8553E9</c:v>
                </c:pt>
                <c:pt idx="11">
                  <c:v>5.090637036E9</c:v>
                </c:pt>
              </c:numCache>
            </c:numRef>
          </c:val>
          <c:extLst xmlns:c16r2="http://schemas.microsoft.com/office/drawing/2015/06/chart">
            <c:ext xmlns:c16="http://schemas.microsoft.com/office/drawing/2014/chart" uri="{C3380CC4-5D6E-409C-BE32-E72D297353CC}">
              <c16:uniqueId val="{00000002-B799-4C45-AD1D-68FE7A89CC8A}"/>
            </c:ext>
            <c:ext xmlns:c14="http://schemas.microsoft.com/office/drawing/2007/8/2/chart" uri="{6F2FDCE9-48DA-4B69-8628-5D25D57E5C99}">
              <c14:invertSolidFillFmt>
                <c14:spPr xmlns:c14="http://schemas.microsoft.com/office/drawing/2007/8/2/chart">
                  <a:solidFill>
                    <a:srgbClr val="FFFFFF"/>
                  </a:solidFill>
                </c14:spPr>
              </c14:invertSolidFillFmt>
            </c:ext>
          </c:extLst>
        </c:ser>
        <c:dLbls>
          <c:showLegendKey val="0"/>
          <c:showVal val="0"/>
          <c:showCatName val="0"/>
          <c:showSerName val="0"/>
          <c:showPercent val="0"/>
          <c:showBubbleSize val="0"/>
        </c:dLbls>
        <c:gapWidth val="150"/>
        <c:overlap val="100"/>
        <c:axId val="-1678466784"/>
        <c:axId val="-1678463392"/>
      </c:barChart>
      <c:catAx>
        <c:axId val="-1678466784"/>
        <c:scaling>
          <c:orientation val="minMax"/>
        </c:scaling>
        <c:delete val="0"/>
        <c:axPos val="b"/>
        <c:title>
          <c:tx>
            <c:rich>
              <a:bodyPr/>
              <a:lstStyle/>
              <a:p>
                <a:pPr lvl="0">
                  <a:defRPr b="0"/>
                </a:pPr>
                <a:r>
                  <a:rPr lang="en-US"/>
                  <a:t> Top Sector/Ministry</a:t>
                </a:r>
              </a:p>
            </c:rich>
          </c:tx>
          <c:layout/>
          <c:overlay val="0"/>
        </c:title>
        <c:numFmt formatCode="General" sourceLinked="1"/>
        <c:majorTickMark val="cross"/>
        <c:minorTickMark val="cross"/>
        <c:tickLblPos val="nextTo"/>
        <c:txPr>
          <a:bodyPr/>
          <a:lstStyle/>
          <a:p>
            <a:pPr lvl="0">
              <a:defRPr b="0"/>
            </a:pPr>
            <a:endParaRPr lang="en-US"/>
          </a:p>
        </c:txPr>
        <c:crossAx val="-1678463392"/>
        <c:crosses val="autoZero"/>
        <c:auto val="1"/>
        <c:lblAlgn val="ctr"/>
        <c:lblOffset val="100"/>
        <c:noMultiLvlLbl val="1"/>
      </c:catAx>
      <c:valAx>
        <c:axId val="-1678463392"/>
        <c:scaling>
          <c:orientation val="minMax"/>
        </c:scaling>
        <c:delete val="0"/>
        <c:axPos val="l"/>
        <c:majorGridlines>
          <c:spPr>
            <a:ln>
              <a:solidFill>
                <a:srgbClr val="B7B7B7"/>
              </a:solidFill>
            </a:ln>
          </c:spPr>
        </c:majorGridlines>
        <c:numFmt formatCode="#,##0" sourceLinked="1"/>
        <c:majorTickMark val="cross"/>
        <c:minorTickMark val="cross"/>
        <c:tickLblPos val="nextTo"/>
        <c:spPr>
          <a:ln w="47625">
            <a:noFill/>
          </a:ln>
        </c:spPr>
        <c:txPr>
          <a:bodyPr/>
          <a:lstStyle/>
          <a:p>
            <a:pPr lvl="0">
              <a:defRPr b="0"/>
            </a:pPr>
            <a:endParaRPr lang="en-US"/>
          </a:p>
        </c:txPr>
        <c:crossAx val="-1678466784"/>
        <c:crosses val="autoZero"/>
        <c:crossBetween val="between"/>
      </c:valAx>
    </c:plotArea>
    <c:legend>
      <c:legendPos val="r"/>
      <c:layout/>
      <c:overlay val="0"/>
    </c:legend>
    <c:plotVisOnly val="1"/>
    <c:dispBlanksAs val="zero"/>
    <c:showDLblsOverMax val="1"/>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Top</a:t>
            </a:r>
            <a:r>
              <a:rPr lang="en-US" baseline="0"/>
              <a:t> MDA share of Total </a:t>
            </a:r>
            <a:r>
              <a:rPr lang="en-US"/>
              <a:t>Budgeted Expenditure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5"/>
          <c:order val="5"/>
          <c:tx>
            <c:strRef>
              <c:f>'Sectoral Allocations'!$G$5</c:f>
              <c:strCache>
                <c:ptCount val="1"/>
                <c:pt idx="0">
                  <c:v>Percentage of Total Budgeted Expenditure</c:v>
                </c:pt>
              </c:strCache>
            </c:strRef>
          </c:tx>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585D-492B-8A1A-47A38EF88EFC}"/>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585D-492B-8A1A-47A38EF88EFC}"/>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5-585D-492B-8A1A-47A38EF88EFC}"/>
              </c:ext>
            </c:extLst>
          </c:dPt>
          <c:dPt>
            <c:idx val="3"/>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7-585D-492B-8A1A-47A38EF88EFC}"/>
              </c:ext>
            </c:extLst>
          </c:dPt>
          <c:dPt>
            <c:idx val="4"/>
            <c:bubble3D val="0"/>
            <c:spPr>
              <a:solidFill>
                <a:schemeClr val="accent5"/>
              </a:solidFill>
              <a:ln w="19050">
                <a:solidFill>
                  <a:schemeClr val="lt1"/>
                </a:solidFill>
              </a:ln>
              <a:effectLst/>
            </c:spPr>
            <c:extLst xmlns:c16r2="http://schemas.microsoft.com/office/drawing/2015/06/chart">
              <c:ext xmlns:c16="http://schemas.microsoft.com/office/drawing/2014/chart" uri="{C3380CC4-5D6E-409C-BE32-E72D297353CC}">
                <c16:uniqueId val="{00000009-585D-492B-8A1A-47A38EF88EFC}"/>
              </c:ext>
            </c:extLst>
          </c:dPt>
          <c:dPt>
            <c:idx val="5"/>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B-585D-492B-8A1A-47A38EF88EFC}"/>
              </c:ext>
            </c:extLst>
          </c:dPt>
          <c:dPt>
            <c:idx val="6"/>
            <c:bubble3D val="0"/>
            <c:spPr>
              <a:solidFill>
                <a:schemeClr val="accent1">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D-585D-492B-8A1A-47A38EF88EFC}"/>
              </c:ext>
            </c:extLst>
          </c:dPt>
          <c:dPt>
            <c:idx val="7"/>
            <c:bubble3D val="0"/>
            <c:spPr>
              <a:solidFill>
                <a:schemeClr val="accent2">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F-585D-492B-8A1A-47A38EF88EFC}"/>
              </c:ext>
            </c:extLst>
          </c:dPt>
          <c:dPt>
            <c:idx val="8"/>
            <c:bubble3D val="0"/>
            <c:spPr>
              <a:solidFill>
                <a:schemeClr val="accent3">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11-585D-492B-8A1A-47A38EF88EFC}"/>
              </c:ext>
            </c:extLst>
          </c:dPt>
          <c:dPt>
            <c:idx val="9"/>
            <c:bubble3D val="0"/>
            <c:spPr>
              <a:solidFill>
                <a:schemeClr val="accent4">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13-585D-492B-8A1A-47A38EF88EFC}"/>
              </c:ext>
            </c:extLst>
          </c:dPt>
          <c:dPt>
            <c:idx val="10"/>
            <c:bubble3D val="0"/>
            <c:spPr>
              <a:solidFill>
                <a:schemeClr val="accent5">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15-585D-492B-8A1A-47A38EF88EFC}"/>
              </c:ext>
            </c:extLst>
          </c:dPt>
          <c:dPt>
            <c:idx val="11"/>
            <c:bubble3D val="0"/>
            <c:spPr>
              <a:solidFill>
                <a:schemeClr val="accent6">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17-585D-492B-8A1A-47A38EF88EFC}"/>
              </c:ext>
            </c:extLst>
          </c:dPt>
          <c:dPt>
            <c:idx val="12"/>
            <c:bubble3D val="0"/>
            <c:spPr>
              <a:solidFill>
                <a:schemeClr val="accent1">
                  <a:lumMod val="80000"/>
                  <a:lumOff val="2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19-585D-492B-8A1A-47A38EF88EFC}"/>
              </c:ext>
            </c:extLst>
          </c:dPt>
          <c:dPt>
            <c:idx val="13"/>
            <c:bubble3D val="0"/>
            <c:spPr>
              <a:solidFill>
                <a:schemeClr val="accent2">
                  <a:lumMod val="80000"/>
                  <a:lumOff val="20000"/>
                </a:schemeClr>
              </a:solidFill>
              <a:ln w="19050">
                <a:solidFill>
                  <a:schemeClr val="lt1"/>
                </a:solidFill>
              </a:ln>
              <a:effectLst/>
            </c:spPr>
          </c:dPt>
          <c:dPt>
            <c:idx val="14"/>
            <c:bubble3D val="0"/>
            <c:spPr>
              <a:solidFill>
                <a:schemeClr val="accent3">
                  <a:lumMod val="80000"/>
                  <a:lumOff val="20000"/>
                </a:schemeClr>
              </a:solidFill>
              <a:ln w="19050">
                <a:solidFill>
                  <a:schemeClr val="lt1"/>
                </a:solidFill>
              </a:ln>
              <a:effectLst/>
            </c:spPr>
          </c:dPt>
          <c:cat>
            <c:strRef>
              <c:extLst>
                <c:ext xmlns:c15="http://schemas.microsoft.com/office/drawing/2012/chart" uri="{02D57815-91ED-43cb-92C2-25804820EDAC}">
                  <c15:fullRef>
                    <c15:sqref>'Sectoral Allocations'!$A$6:$A$21</c15:sqref>
                  </c15:fullRef>
                </c:ext>
              </c:extLst>
              <c:f>('Sectoral Allocations'!$A$6:$A$19,'Sectoral Allocations'!$A$21)</c:f>
              <c:strCache>
                <c:ptCount val="15"/>
                <c:pt idx="0">
                  <c:v>MINISTRY OF AGRICULTURE </c:v>
                </c:pt>
                <c:pt idx="1">
                  <c:v>MINISTRY OF COMMERCE, INDUSTRY AND TOURISM</c:v>
                </c:pt>
                <c:pt idx="2">
                  <c:v>MINISTRY OF WORKS AND TRANSPORT</c:v>
                </c:pt>
                <c:pt idx="3">
                  <c:v>MINISTRY OF BASIC EDUCATION</c:v>
                </c:pt>
                <c:pt idx="4">
                  <c:v>MINISTRY OF HIGHER EDUCATION</c:v>
                </c:pt>
                <c:pt idx="5">
                  <c:v>MINISTRY OF SCIENCE AND TECHNOLOGY</c:v>
                </c:pt>
                <c:pt idx="6">
                  <c:v>MINISTRY OF HEALTH</c:v>
                </c:pt>
                <c:pt idx="7">
                  <c:v>MINISTRY FOR SOCIAL WALFARE AND CULTURE</c:v>
                </c:pt>
                <c:pt idx="8">
                  <c:v>MINISTRY OF WATER RESOURCES</c:v>
                </c:pt>
                <c:pt idx="9">
                  <c:v>MINISTRY OF RURAL DEVELOPMENT</c:v>
                </c:pt>
                <c:pt idx="10">
                  <c:v>MINISTRY OF ENVIRONMENT</c:v>
                </c:pt>
                <c:pt idx="11">
                  <c:v>MINISTRY OF LAND AND HOUSING</c:v>
                </c:pt>
                <c:pt idx="12">
                  <c:v>JUDICIARY</c:v>
                </c:pt>
                <c:pt idx="13">
                  <c:v>LEGISLATURE</c:v>
                </c:pt>
                <c:pt idx="14">
                  <c:v>Other MDA Expenditure</c:v>
                </c:pt>
              </c:strCache>
            </c:strRef>
          </c:cat>
          <c:val>
            <c:numRef>
              <c:extLst>
                <c:ext xmlns:c15="http://schemas.microsoft.com/office/drawing/2012/chart" uri="{02D57815-91ED-43cb-92C2-25804820EDAC}">
                  <c15:fullRef>
                    <c15:sqref>'Sectoral Allocations'!$G$6:$G$21</c15:sqref>
                  </c15:fullRef>
                </c:ext>
              </c:extLst>
              <c:f>('Sectoral Allocations'!$G$6:$G$19,'Sectoral Allocations'!$G$21)</c:f>
              <c:numCache>
                <c:formatCode>_(* #,##0.0_);_(* \(#,##0.0\);_(* "-"??_);_(@_)</c:formatCode>
                <c:ptCount val="15"/>
                <c:pt idx="0">
                  <c:v>6.42466670749287</c:v>
                </c:pt>
                <c:pt idx="1">
                  <c:v>0.925835223463836</c:v>
                </c:pt>
                <c:pt idx="2">
                  <c:v>5.316868966531656</c:v>
                </c:pt>
                <c:pt idx="3">
                  <c:v>15.84419414935298</c:v>
                </c:pt>
                <c:pt idx="4">
                  <c:v>10.08423740982728</c:v>
                </c:pt>
                <c:pt idx="5">
                  <c:v>1.808518227627771</c:v>
                </c:pt>
                <c:pt idx="6">
                  <c:v>11.12108038008501</c:v>
                </c:pt>
                <c:pt idx="7">
                  <c:v>0.902216708629667</c:v>
                </c:pt>
                <c:pt idx="8">
                  <c:v>3.580107765879447</c:v>
                </c:pt>
                <c:pt idx="9">
                  <c:v>3.624742961247446</c:v>
                </c:pt>
                <c:pt idx="10">
                  <c:v>1.420851045866303</c:v>
                </c:pt>
                <c:pt idx="11">
                  <c:v>3.195846965251269</c:v>
                </c:pt>
                <c:pt idx="12">
                  <c:v>1.471778261639568</c:v>
                </c:pt>
                <c:pt idx="13">
                  <c:v>2.753601776193502</c:v>
                </c:pt>
                <c:pt idx="14">
                  <c:v>31.52545345091139</c:v>
                </c:pt>
              </c:numCache>
            </c:numRef>
          </c:val>
          <c:extLst xmlns:c16r2="http://schemas.microsoft.com/office/drawing/2015/06/chart">
            <c:ext xmlns:c16="http://schemas.microsoft.com/office/drawing/2014/chart" uri="{C3380CC4-5D6E-409C-BE32-E72D297353CC}">
              <c16:uniqueId val="{00000005-EA83-4594-96FF-245A84AD18D8}"/>
            </c:ext>
            <c:ext xmlns:c15="http://schemas.microsoft.com/office/drawing/2012/chart" uri="{02D57815-91ED-43cb-92C2-25804820EDAC}">
              <c15:categoryFilterExceptions>
                <c15:categoryFilterException>
                  <c15:sqref>'Sectoral Allocations'!$G$20</c15:sqref>
                  <c15:spPr xmlns:c15="http://schemas.microsoft.com/office/drawing/2012/chart">
                    <a:solidFill>
                      <a:schemeClr val="accent3">
                        <a:lumMod val="80000"/>
                      </a:schemeClr>
                    </a:solidFill>
                    <a:ln w="19050">
                      <a:solidFill>
                        <a:schemeClr val="lt1"/>
                      </a:solidFill>
                    </a:ln>
                    <a:effectLst/>
                  </c15:spPr>
                  <c15:bubble3D val="0"/>
                </c15:categoryFilterException>
              </c15:categoryFilterExceptions>
            </c:ext>
          </c:extLst>
        </c:ser>
        <c:dLbls>
          <c:showLegendKey val="0"/>
          <c:showVal val="0"/>
          <c:showCatName val="0"/>
          <c:showSerName val="0"/>
          <c:showPercent val="0"/>
          <c:showBubbleSize val="0"/>
          <c:showLeaderLines val="1"/>
        </c:dLbls>
        <c:firstSliceAng val="0"/>
        <c:extLst xmlns:c16r2="http://schemas.microsoft.com/office/drawing/2015/06/chart">
          <c:ext xmlns:c15="http://schemas.microsoft.com/office/drawing/2012/chart" uri="{02D57815-91ED-43cb-92C2-25804820EDAC}">
            <c15:filteredPieSeries>
              <c15:ser>
                <c:idx val="0"/>
                <c:order val="0"/>
                <c:tx>
                  <c:strRef>
                    <c:extLst xmlns:c16r2="http://schemas.microsoft.com/office/drawing/2015/06/chart">
                      <c:ext uri="{02D57815-91ED-43cb-92C2-25804820EDAC}">
                        <c15:formulaRef>
                          <c15:sqref>'Sectoral Allocations'!$B$5</c15:sqref>
                        </c15:formulaRef>
                      </c:ext>
                    </c:extLst>
                    <c:strCache>
                      <c:ptCount val="1"/>
                      <c:pt idx="0">
                        <c:v>Personnel Cost</c:v>
                      </c:pt>
                    </c:strCache>
                  </c:strRef>
                </c:tx>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1D-585D-492B-8A1A-47A38EF88EFC}"/>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1F-585D-492B-8A1A-47A38EF88EFC}"/>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21-585D-492B-8A1A-47A38EF88EFC}"/>
                    </c:ext>
                  </c:extLst>
                </c:dPt>
                <c:dPt>
                  <c:idx val="3"/>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23-585D-492B-8A1A-47A38EF88EFC}"/>
                    </c:ext>
                  </c:extLst>
                </c:dPt>
                <c:dPt>
                  <c:idx val="4"/>
                  <c:bubble3D val="0"/>
                  <c:spPr>
                    <a:solidFill>
                      <a:schemeClr val="accent5"/>
                    </a:solidFill>
                    <a:ln w="19050">
                      <a:solidFill>
                        <a:schemeClr val="lt1"/>
                      </a:solidFill>
                    </a:ln>
                    <a:effectLst/>
                  </c:spPr>
                  <c:extLst xmlns:c16r2="http://schemas.microsoft.com/office/drawing/2015/06/chart">
                    <c:ext xmlns:c16="http://schemas.microsoft.com/office/drawing/2014/chart" uri="{C3380CC4-5D6E-409C-BE32-E72D297353CC}">
                      <c16:uniqueId val="{00000025-585D-492B-8A1A-47A38EF88EFC}"/>
                    </c:ext>
                  </c:extLst>
                </c:dPt>
                <c:dPt>
                  <c:idx val="5"/>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27-585D-492B-8A1A-47A38EF88EFC}"/>
                    </c:ext>
                  </c:extLst>
                </c:dPt>
                <c:dPt>
                  <c:idx val="6"/>
                  <c:bubble3D val="0"/>
                  <c:spPr>
                    <a:solidFill>
                      <a:schemeClr val="accent1">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29-585D-492B-8A1A-47A38EF88EFC}"/>
                    </c:ext>
                  </c:extLst>
                </c:dPt>
                <c:dPt>
                  <c:idx val="7"/>
                  <c:bubble3D val="0"/>
                  <c:spPr>
                    <a:solidFill>
                      <a:schemeClr val="accent2">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2B-585D-492B-8A1A-47A38EF88EFC}"/>
                    </c:ext>
                  </c:extLst>
                </c:dPt>
                <c:dPt>
                  <c:idx val="8"/>
                  <c:bubble3D val="0"/>
                  <c:spPr>
                    <a:solidFill>
                      <a:schemeClr val="accent3">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2D-585D-492B-8A1A-47A38EF88EFC}"/>
                    </c:ext>
                  </c:extLst>
                </c:dPt>
                <c:dPt>
                  <c:idx val="9"/>
                  <c:bubble3D val="0"/>
                  <c:spPr>
                    <a:solidFill>
                      <a:schemeClr val="accent4">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2F-585D-492B-8A1A-47A38EF88EFC}"/>
                    </c:ext>
                  </c:extLst>
                </c:dPt>
                <c:dPt>
                  <c:idx val="10"/>
                  <c:bubble3D val="0"/>
                  <c:spPr>
                    <a:solidFill>
                      <a:schemeClr val="accent5">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31-585D-492B-8A1A-47A38EF88EFC}"/>
                    </c:ext>
                  </c:extLst>
                </c:dPt>
                <c:dPt>
                  <c:idx val="11"/>
                  <c:bubble3D val="0"/>
                  <c:spPr>
                    <a:solidFill>
                      <a:schemeClr val="accent6">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33-585D-492B-8A1A-47A38EF88EFC}"/>
                    </c:ext>
                  </c:extLst>
                </c:dPt>
                <c:dPt>
                  <c:idx val="12"/>
                  <c:bubble3D val="0"/>
                  <c:spPr>
                    <a:solidFill>
                      <a:schemeClr val="accent1">
                        <a:lumMod val="80000"/>
                        <a:lumOff val="2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35-585D-492B-8A1A-47A38EF88EFC}"/>
                    </c:ext>
                  </c:extLst>
                </c:dPt>
                <c:dPt>
                  <c:idx val="13"/>
                  <c:bubble3D val="0"/>
                  <c:spPr>
                    <a:solidFill>
                      <a:schemeClr val="accent2">
                        <a:lumMod val="80000"/>
                        <a:lumOff val="20000"/>
                      </a:schemeClr>
                    </a:solidFill>
                    <a:ln w="19050">
                      <a:solidFill>
                        <a:schemeClr val="lt1"/>
                      </a:solidFill>
                    </a:ln>
                    <a:effectLst/>
                  </c:spPr>
                </c:dPt>
                <c:dPt>
                  <c:idx val="14"/>
                  <c:bubble3D val="0"/>
                  <c:spPr>
                    <a:solidFill>
                      <a:schemeClr val="accent3">
                        <a:lumMod val="80000"/>
                        <a:lumOff val="20000"/>
                      </a:schemeClr>
                    </a:solidFill>
                    <a:ln w="19050">
                      <a:solidFill>
                        <a:schemeClr val="lt1"/>
                      </a:solidFill>
                    </a:ln>
                    <a:effectLst/>
                  </c:spPr>
                </c:dPt>
                <c:cat>
                  <c:strRef>
                    <c:extLst>
                      <c:ext uri="{02D57815-91ED-43cb-92C2-25804820EDAC}">
                        <c15:fullRef>
                          <c15:sqref>'Sectoral Allocations'!$A$6:$A$21</c15:sqref>
                        </c15:fullRef>
                        <c15:formulaRef>
                          <c15:sqref>('Sectoral Allocations'!$A$6:$A$19,'Sectoral Allocations'!$A$21)</c15:sqref>
                        </c15:formulaRef>
                      </c:ext>
                    </c:extLst>
                    <c:strCache>
                      <c:ptCount val="15"/>
                      <c:pt idx="0">
                        <c:v>MINISTRY OF AGRICULTURE </c:v>
                      </c:pt>
                      <c:pt idx="1">
                        <c:v>MINISTRY OF COMMERCE, INDUSTRY AND TOURISM</c:v>
                      </c:pt>
                      <c:pt idx="2">
                        <c:v>MINISTRY OF WORKS AND TRANSPORT</c:v>
                      </c:pt>
                      <c:pt idx="3">
                        <c:v>MINISTRY OF BASIC EDUCATION</c:v>
                      </c:pt>
                      <c:pt idx="4">
                        <c:v>MINISTRY OF HIGHER EDUCATION</c:v>
                      </c:pt>
                      <c:pt idx="5">
                        <c:v>MINISTRY OF SCIENCE AND TECHNOLOGY</c:v>
                      </c:pt>
                      <c:pt idx="6">
                        <c:v>MINISTRY OF HEALTH</c:v>
                      </c:pt>
                      <c:pt idx="7">
                        <c:v>MINISTRY FOR SOCIAL WALFARE AND CULTURE</c:v>
                      </c:pt>
                      <c:pt idx="8">
                        <c:v>MINISTRY OF WATER RESOURCES</c:v>
                      </c:pt>
                      <c:pt idx="9">
                        <c:v>MINISTRY OF RURAL DEVELOPMENT</c:v>
                      </c:pt>
                      <c:pt idx="10">
                        <c:v>MINISTRY OF ENVIRONMENT</c:v>
                      </c:pt>
                      <c:pt idx="11">
                        <c:v>MINISTRY OF LAND AND HOUSING</c:v>
                      </c:pt>
                      <c:pt idx="12">
                        <c:v>JUDICIARY</c:v>
                      </c:pt>
                      <c:pt idx="13">
                        <c:v>LEGISLATURE</c:v>
                      </c:pt>
                      <c:pt idx="14">
                        <c:v>Other MDA Expenditure</c:v>
                      </c:pt>
                    </c:strCache>
                  </c:strRef>
                </c:cat>
                <c:val>
                  <c:numRef>
                    <c:extLst>
                      <c:ext uri="{02D57815-91ED-43cb-92C2-25804820EDAC}">
                        <c15:fullRef>
                          <c15:sqref>'Sectoral Allocations'!$B$6:$B$21</c15:sqref>
                        </c15:fullRef>
                        <c15:formulaRef>
                          <c15:sqref>('Sectoral Allocations'!$B$6:$B$19,'Sectoral Allocations'!$B$21)</c15:sqref>
                        </c15:formulaRef>
                      </c:ext>
                    </c:extLst>
                    <c:numCache>
                      <c:formatCode>#,##0</c:formatCode>
                      <c:ptCount val="15"/>
                      <c:pt idx="0">
                        <c:v>1.40162448E9</c:v>
                      </c:pt>
                      <c:pt idx="1">
                        <c:v>9.5205116E7</c:v>
                      </c:pt>
                      <c:pt idx="2">
                        <c:v>4.62355558E8</c:v>
                      </c:pt>
                      <c:pt idx="3">
                        <c:v>6.362142984E9</c:v>
                      </c:pt>
                      <c:pt idx="4">
                        <c:v>6.661709693E9</c:v>
                      </c:pt>
                      <c:pt idx="5">
                        <c:v>7.64100648E8</c:v>
                      </c:pt>
                      <c:pt idx="6">
                        <c:v>8.022084084E9</c:v>
                      </c:pt>
                      <c:pt idx="7">
                        <c:v>1.47135651E8</c:v>
                      </c:pt>
                      <c:pt idx="8">
                        <c:v>5.24102047E8</c:v>
                      </c:pt>
                      <c:pt idx="9">
                        <c:v>1.25107966E8</c:v>
                      </c:pt>
                      <c:pt idx="10">
                        <c:v>4.25213178E8</c:v>
                      </c:pt>
                      <c:pt idx="11">
                        <c:v>2.25298177E8</c:v>
                      </c:pt>
                      <c:pt idx="12">
                        <c:v>6.17784312E8</c:v>
                      </c:pt>
                      <c:pt idx="13">
                        <c:v>1.078661729E9</c:v>
                      </c:pt>
                    </c:numCache>
                  </c:numRef>
                </c:val>
                <c:extLst xmlns:c16r2="http://schemas.microsoft.com/office/drawing/2015/06/chart">
                  <c:ext xmlns:c16="http://schemas.microsoft.com/office/drawing/2014/chart" uri="{C3380CC4-5D6E-409C-BE32-E72D297353CC}">
                    <c16:uniqueId val="{00000000-EA83-4594-96FF-245A84AD18D8}"/>
                  </c:ext>
                  <c:ext uri="{02D57815-91ED-43cb-92C2-25804820EDAC}">
                    <c15:categoryFilterExceptions>
                      <c15:categoryFilterException>
                        <c15:sqref>'Sectoral Allocations'!$B$20</c15:sqref>
                        <c15:spPr xmlns:c15="http://schemas.microsoft.com/office/drawing/2012/chart">
                          <a:solidFill>
                            <a:schemeClr val="accent3">
                              <a:lumMod val="80000"/>
                            </a:schemeClr>
                          </a:solidFill>
                          <a:ln w="19050">
                            <a:solidFill>
                              <a:schemeClr val="lt1"/>
                            </a:solidFill>
                          </a:ln>
                          <a:effectLst/>
                        </c15:spPr>
                        <c15:bubble3D val="0"/>
                      </c15:categoryFilterException>
                    </c15:categoryFilterExceptions>
                  </c:ext>
                </c:extLst>
              </c15:ser>
            </c15:filteredPieSeries>
            <c15:filteredPieSeries>
              <c15:ser>
                <c:idx val="1"/>
                <c:order val="1"/>
                <c:tx>
                  <c:strRef>
                    <c:extLst xmlns:c16r2="http://schemas.microsoft.com/office/drawing/2015/06/chart" xmlns:c15="http://schemas.microsoft.com/office/drawing/2012/chart">
                      <c:ext xmlns:c15="http://schemas.microsoft.com/office/drawing/2012/chart" uri="{02D57815-91ED-43cb-92C2-25804820EDAC}">
                        <c15:formulaRef>
                          <c15:sqref>'Sectoral Allocations'!$C$5</c15:sqref>
                        </c15:formulaRef>
                      </c:ext>
                    </c:extLst>
                    <c:strCache>
                      <c:ptCount val="1"/>
                      <c:pt idx="0">
                        <c:v>Overheads and Other Recurrent</c:v>
                      </c:pt>
                    </c:strCache>
                  </c:strRef>
                </c:tx>
                <c:dPt>
                  <c:idx val="0"/>
                  <c:bubble3D val="0"/>
                  <c:spPr>
                    <a:solidFill>
                      <a:schemeClr val="accent1"/>
                    </a:solidFill>
                    <a:ln w="19050">
                      <a:solidFill>
                        <a:schemeClr val="lt1"/>
                      </a:solidFill>
                    </a:ln>
                    <a:effectLst/>
                  </c:spPr>
                  <c:extLst xmlns:c16r2="http://schemas.microsoft.com/office/drawing/2015/06/chart" xmlns:c15="http://schemas.microsoft.com/office/drawing/2012/chart">
                    <c:ext xmlns:c16="http://schemas.microsoft.com/office/drawing/2014/chart" uri="{C3380CC4-5D6E-409C-BE32-E72D297353CC}">
                      <c16:uniqueId val="{00000039-585D-492B-8A1A-47A38EF88EFC}"/>
                    </c:ext>
                  </c:extLst>
                </c:dPt>
                <c:dPt>
                  <c:idx val="1"/>
                  <c:bubble3D val="0"/>
                  <c:spPr>
                    <a:solidFill>
                      <a:schemeClr val="accent2"/>
                    </a:solidFill>
                    <a:ln w="19050">
                      <a:solidFill>
                        <a:schemeClr val="lt1"/>
                      </a:solidFill>
                    </a:ln>
                    <a:effectLst/>
                  </c:spPr>
                  <c:extLst xmlns:c16r2="http://schemas.microsoft.com/office/drawing/2015/06/chart" xmlns:c15="http://schemas.microsoft.com/office/drawing/2012/chart">
                    <c:ext xmlns:c16="http://schemas.microsoft.com/office/drawing/2014/chart" uri="{C3380CC4-5D6E-409C-BE32-E72D297353CC}">
                      <c16:uniqueId val="{0000003B-585D-492B-8A1A-47A38EF88EFC}"/>
                    </c:ext>
                  </c:extLst>
                </c:dPt>
                <c:dPt>
                  <c:idx val="2"/>
                  <c:bubble3D val="0"/>
                  <c:spPr>
                    <a:solidFill>
                      <a:schemeClr val="accent3"/>
                    </a:solidFill>
                    <a:ln w="19050">
                      <a:solidFill>
                        <a:schemeClr val="lt1"/>
                      </a:solidFill>
                    </a:ln>
                    <a:effectLst/>
                  </c:spPr>
                  <c:extLst xmlns:c16r2="http://schemas.microsoft.com/office/drawing/2015/06/chart" xmlns:c15="http://schemas.microsoft.com/office/drawing/2012/chart">
                    <c:ext xmlns:c16="http://schemas.microsoft.com/office/drawing/2014/chart" uri="{C3380CC4-5D6E-409C-BE32-E72D297353CC}">
                      <c16:uniqueId val="{0000003D-585D-492B-8A1A-47A38EF88EFC}"/>
                    </c:ext>
                  </c:extLst>
                </c:dPt>
                <c:dPt>
                  <c:idx val="3"/>
                  <c:bubble3D val="0"/>
                  <c:spPr>
                    <a:solidFill>
                      <a:schemeClr val="accent4"/>
                    </a:solidFill>
                    <a:ln w="19050">
                      <a:solidFill>
                        <a:schemeClr val="lt1"/>
                      </a:solidFill>
                    </a:ln>
                    <a:effectLst/>
                  </c:spPr>
                  <c:extLst xmlns:c16r2="http://schemas.microsoft.com/office/drawing/2015/06/chart" xmlns:c15="http://schemas.microsoft.com/office/drawing/2012/chart">
                    <c:ext xmlns:c16="http://schemas.microsoft.com/office/drawing/2014/chart" uri="{C3380CC4-5D6E-409C-BE32-E72D297353CC}">
                      <c16:uniqueId val="{0000003F-585D-492B-8A1A-47A38EF88EFC}"/>
                    </c:ext>
                  </c:extLst>
                </c:dPt>
                <c:dPt>
                  <c:idx val="4"/>
                  <c:bubble3D val="0"/>
                  <c:spPr>
                    <a:solidFill>
                      <a:schemeClr val="accent5"/>
                    </a:solidFill>
                    <a:ln w="19050">
                      <a:solidFill>
                        <a:schemeClr val="lt1"/>
                      </a:solidFill>
                    </a:ln>
                    <a:effectLst/>
                  </c:spPr>
                  <c:extLst xmlns:c16r2="http://schemas.microsoft.com/office/drawing/2015/06/chart" xmlns:c15="http://schemas.microsoft.com/office/drawing/2012/chart">
                    <c:ext xmlns:c16="http://schemas.microsoft.com/office/drawing/2014/chart" uri="{C3380CC4-5D6E-409C-BE32-E72D297353CC}">
                      <c16:uniqueId val="{00000041-585D-492B-8A1A-47A38EF88EFC}"/>
                    </c:ext>
                  </c:extLst>
                </c:dPt>
                <c:dPt>
                  <c:idx val="5"/>
                  <c:bubble3D val="0"/>
                  <c:spPr>
                    <a:solidFill>
                      <a:schemeClr val="accent6"/>
                    </a:solidFill>
                    <a:ln w="19050">
                      <a:solidFill>
                        <a:schemeClr val="lt1"/>
                      </a:solidFill>
                    </a:ln>
                    <a:effectLst/>
                  </c:spPr>
                  <c:extLst xmlns:c16r2="http://schemas.microsoft.com/office/drawing/2015/06/chart" xmlns:c15="http://schemas.microsoft.com/office/drawing/2012/chart">
                    <c:ext xmlns:c16="http://schemas.microsoft.com/office/drawing/2014/chart" uri="{C3380CC4-5D6E-409C-BE32-E72D297353CC}">
                      <c16:uniqueId val="{00000043-585D-492B-8A1A-47A38EF88EFC}"/>
                    </c:ext>
                  </c:extLst>
                </c:dPt>
                <c:dPt>
                  <c:idx val="6"/>
                  <c:bubble3D val="0"/>
                  <c:spPr>
                    <a:solidFill>
                      <a:schemeClr val="accent1">
                        <a:lumMod val="60000"/>
                      </a:schemeClr>
                    </a:solidFill>
                    <a:ln w="19050">
                      <a:solidFill>
                        <a:schemeClr val="lt1"/>
                      </a:solidFill>
                    </a:ln>
                    <a:effectLst/>
                  </c:spPr>
                  <c:extLst xmlns:c16r2="http://schemas.microsoft.com/office/drawing/2015/06/chart" xmlns:c15="http://schemas.microsoft.com/office/drawing/2012/chart">
                    <c:ext xmlns:c16="http://schemas.microsoft.com/office/drawing/2014/chart" uri="{C3380CC4-5D6E-409C-BE32-E72D297353CC}">
                      <c16:uniqueId val="{00000045-585D-492B-8A1A-47A38EF88EFC}"/>
                    </c:ext>
                  </c:extLst>
                </c:dPt>
                <c:dPt>
                  <c:idx val="7"/>
                  <c:bubble3D val="0"/>
                  <c:spPr>
                    <a:solidFill>
                      <a:schemeClr val="accent2">
                        <a:lumMod val="60000"/>
                      </a:schemeClr>
                    </a:solidFill>
                    <a:ln w="19050">
                      <a:solidFill>
                        <a:schemeClr val="lt1"/>
                      </a:solidFill>
                    </a:ln>
                    <a:effectLst/>
                  </c:spPr>
                  <c:extLst xmlns:c16r2="http://schemas.microsoft.com/office/drawing/2015/06/chart" xmlns:c15="http://schemas.microsoft.com/office/drawing/2012/chart">
                    <c:ext xmlns:c16="http://schemas.microsoft.com/office/drawing/2014/chart" uri="{C3380CC4-5D6E-409C-BE32-E72D297353CC}">
                      <c16:uniqueId val="{00000047-585D-492B-8A1A-47A38EF88EFC}"/>
                    </c:ext>
                  </c:extLst>
                </c:dPt>
                <c:dPt>
                  <c:idx val="8"/>
                  <c:bubble3D val="0"/>
                  <c:spPr>
                    <a:solidFill>
                      <a:schemeClr val="accent3">
                        <a:lumMod val="60000"/>
                      </a:schemeClr>
                    </a:solidFill>
                    <a:ln w="19050">
                      <a:solidFill>
                        <a:schemeClr val="lt1"/>
                      </a:solidFill>
                    </a:ln>
                    <a:effectLst/>
                  </c:spPr>
                  <c:extLst xmlns:c16r2="http://schemas.microsoft.com/office/drawing/2015/06/chart" xmlns:c15="http://schemas.microsoft.com/office/drawing/2012/chart">
                    <c:ext xmlns:c16="http://schemas.microsoft.com/office/drawing/2014/chart" uri="{C3380CC4-5D6E-409C-BE32-E72D297353CC}">
                      <c16:uniqueId val="{00000049-585D-492B-8A1A-47A38EF88EFC}"/>
                    </c:ext>
                  </c:extLst>
                </c:dPt>
                <c:dPt>
                  <c:idx val="9"/>
                  <c:bubble3D val="0"/>
                  <c:spPr>
                    <a:solidFill>
                      <a:schemeClr val="accent4">
                        <a:lumMod val="60000"/>
                      </a:schemeClr>
                    </a:solidFill>
                    <a:ln w="19050">
                      <a:solidFill>
                        <a:schemeClr val="lt1"/>
                      </a:solidFill>
                    </a:ln>
                    <a:effectLst/>
                  </c:spPr>
                  <c:extLst xmlns:c16r2="http://schemas.microsoft.com/office/drawing/2015/06/chart" xmlns:c15="http://schemas.microsoft.com/office/drawing/2012/chart">
                    <c:ext xmlns:c16="http://schemas.microsoft.com/office/drawing/2014/chart" uri="{C3380CC4-5D6E-409C-BE32-E72D297353CC}">
                      <c16:uniqueId val="{0000004B-585D-492B-8A1A-47A38EF88EFC}"/>
                    </c:ext>
                  </c:extLst>
                </c:dPt>
                <c:dPt>
                  <c:idx val="10"/>
                  <c:bubble3D val="0"/>
                  <c:spPr>
                    <a:solidFill>
                      <a:schemeClr val="accent5">
                        <a:lumMod val="60000"/>
                      </a:schemeClr>
                    </a:solidFill>
                    <a:ln w="19050">
                      <a:solidFill>
                        <a:schemeClr val="lt1"/>
                      </a:solidFill>
                    </a:ln>
                    <a:effectLst/>
                  </c:spPr>
                  <c:extLst xmlns:c16r2="http://schemas.microsoft.com/office/drawing/2015/06/chart" xmlns:c15="http://schemas.microsoft.com/office/drawing/2012/chart">
                    <c:ext xmlns:c16="http://schemas.microsoft.com/office/drawing/2014/chart" uri="{C3380CC4-5D6E-409C-BE32-E72D297353CC}">
                      <c16:uniqueId val="{0000004D-585D-492B-8A1A-47A38EF88EFC}"/>
                    </c:ext>
                  </c:extLst>
                </c:dPt>
                <c:dPt>
                  <c:idx val="11"/>
                  <c:bubble3D val="0"/>
                  <c:spPr>
                    <a:solidFill>
                      <a:schemeClr val="accent6">
                        <a:lumMod val="60000"/>
                      </a:schemeClr>
                    </a:solidFill>
                    <a:ln w="19050">
                      <a:solidFill>
                        <a:schemeClr val="lt1"/>
                      </a:solidFill>
                    </a:ln>
                    <a:effectLst/>
                  </c:spPr>
                  <c:extLst xmlns:c16r2="http://schemas.microsoft.com/office/drawing/2015/06/chart" xmlns:c15="http://schemas.microsoft.com/office/drawing/2012/chart">
                    <c:ext xmlns:c16="http://schemas.microsoft.com/office/drawing/2014/chart" uri="{C3380CC4-5D6E-409C-BE32-E72D297353CC}">
                      <c16:uniqueId val="{0000004F-585D-492B-8A1A-47A38EF88EFC}"/>
                    </c:ext>
                  </c:extLst>
                </c:dPt>
                <c:dPt>
                  <c:idx val="12"/>
                  <c:bubble3D val="0"/>
                  <c:spPr>
                    <a:solidFill>
                      <a:schemeClr val="accent1">
                        <a:lumMod val="80000"/>
                        <a:lumOff val="20000"/>
                      </a:schemeClr>
                    </a:solidFill>
                    <a:ln w="19050">
                      <a:solidFill>
                        <a:schemeClr val="lt1"/>
                      </a:solidFill>
                    </a:ln>
                    <a:effectLst/>
                  </c:spPr>
                  <c:extLst xmlns:c16r2="http://schemas.microsoft.com/office/drawing/2015/06/chart" xmlns:c15="http://schemas.microsoft.com/office/drawing/2012/chart">
                    <c:ext xmlns:c16="http://schemas.microsoft.com/office/drawing/2014/chart" uri="{C3380CC4-5D6E-409C-BE32-E72D297353CC}">
                      <c16:uniqueId val="{00000051-585D-492B-8A1A-47A38EF88EFC}"/>
                    </c:ext>
                  </c:extLst>
                </c:dPt>
                <c:dPt>
                  <c:idx val="13"/>
                  <c:bubble3D val="0"/>
                  <c:spPr>
                    <a:solidFill>
                      <a:schemeClr val="accent2">
                        <a:lumMod val="80000"/>
                        <a:lumOff val="20000"/>
                      </a:schemeClr>
                    </a:solidFill>
                    <a:ln w="19050">
                      <a:solidFill>
                        <a:schemeClr val="lt1"/>
                      </a:solidFill>
                    </a:ln>
                    <a:effectLst/>
                  </c:spPr>
                </c:dPt>
                <c:dPt>
                  <c:idx val="14"/>
                  <c:bubble3D val="0"/>
                  <c:spPr>
                    <a:solidFill>
                      <a:schemeClr val="accent3">
                        <a:lumMod val="80000"/>
                        <a:lumOff val="20000"/>
                      </a:schemeClr>
                    </a:solidFill>
                    <a:ln w="19050">
                      <a:solidFill>
                        <a:schemeClr val="lt1"/>
                      </a:solidFill>
                    </a:ln>
                    <a:effectLst/>
                  </c:spPr>
                </c:dPt>
                <c:cat>
                  <c:strRef>
                    <c:extLst>
                      <c:ext xmlns:c15="http://schemas.microsoft.com/office/drawing/2012/chart" uri="{02D57815-91ED-43cb-92C2-25804820EDAC}">
                        <c15:fullRef>
                          <c15:sqref>'Sectoral Allocations'!$A$6:$A$21</c15:sqref>
                        </c15:fullRef>
                        <c15:formulaRef>
                          <c15:sqref>('Sectoral Allocations'!$A$6:$A$19,'Sectoral Allocations'!$A$21)</c15:sqref>
                        </c15:formulaRef>
                      </c:ext>
                    </c:extLst>
                    <c:strCache>
                      <c:ptCount val="15"/>
                      <c:pt idx="0">
                        <c:v>MINISTRY OF AGRICULTURE </c:v>
                      </c:pt>
                      <c:pt idx="1">
                        <c:v>MINISTRY OF COMMERCE, INDUSTRY AND TOURISM</c:v>
                      </c:pt>
                      <c:pt idx="2">
                        <c:v>MINISTRY OF WORKS AND TRANSPORT</c:v>
                      </c:pt>
                      <c:pt idx="3">
                        <c:v>MINISTRY OF BASIC EDUCATION</c:v>
                      </c:pt>
                      <c:pt idx="4">
                        <c:v>MINISTRY OF HIGHER EDUCATION</c:v>
                      </c:pt>
                      <c:pt idx="5">
                        <c:v>MINISTRY OF SCIENCE AND TECHNOLOGY</c:v>
                      </c:pt>
                      <c:pt idx="6">
                        <c:v>MINISTRY OF HEALTH</c:v>
                      </c:pt>
                      <c:pt idx="7">
                        <c:v>MINISTRY FOR SOCIAL WALFARE AND CULTURE</c:v>
                      </c:pt>
                      <c:pt idx="8">
                        <c:v>MINISTRY OF WATER RESOURCES</c:v>
                      </c:pt>
                      <c:pt idx="9">
                        <c:v>MINISTRY OF RURAL DEVELOPMENT</c:v>
                      </c:pt>
                      <c:pt idx="10">
                        <c:v>MINISTRY OF ENVIRONMENT</c:v>
                      </c:pt>
                      <c:pt idx="11">
                        <c:v>MINISTRY OF LAND AND HOUSING</c:v>
                      </c:pt>
                      <c:pt idx="12">
                        <c:v>JUDICIARY</c:v>
                      </c:pt>
                      <c:pt idx="13">
                        <c:v>LEGISLATURE</c:v>
                      </c:pt>
                      <c:pt idx="14">
                        <c:v>Other MDA Expenditure</c:v>
                      </c:pt>
                    </c:strCache>
                  </c:strRef>
                </c:cat>
                <c:val>
                  <c:numRef>
                    <c:extLst>
                      <c:ext xmlns:c15="http://schemas.microsoft.com/office/drawing/2012/chart" uri="{02D57815-91ED-43cb-92C2-25804820EDAC}">
                        <c15:fullRef>
                          <c15:sqref>'Sectoral Allocations'!$C$6:$C$21</c15:sqref>
                        </c15:fullRef>
                        <c15:formulaRef>
                          <c15:sqref>('Sectoral Allocations'!$C$6:$C$19,'Sectoral Allocations'!$C$21)</c15:sqref>
                        </c15:formulaRef>
                      </c:ext>
                    </c:extLst>
                    <c:numCache>
                      <c:formatCode>#,##0</c:formatCode>
                      <c:ptCount val="15"/>
                      <c:pt idx="0">
                        <c:v>7.66000648E8</c:v>
                      </c:pt>
                      <c:pt idx="1">
                        <c:v>6.55E7</c:v>
                      </c:pt>
                      <c:pt idx="2">
                        <c:v>1.03E8</c:v>
                      </c:pt>
                      <c:pt idx="3">
                        <c:v>2.8716089E9</c:v>
                      </c:pt>
                      <c:pt idx="4">
                        <c:v>8.946E8</c:v>
                      </c:pt>
                      <c:pt idx="5">
                        <c:v>5.64100648E8</c:v>
                      </c:pt>
                      <c:pt idx="6">
                        <c:v>2.196E9</c:v>
                      </c:pt>
                      <c:pt idx="7">
                        <c:v>9.025E8</c:v>
                      </c:pt>
                      <c:pt idx="8">
                        <c:v>6.965E7</c:v>
                      </c:pt>
                      <c:pt idx="9">
                        <c:v>3.207E7</c:v>
                      </c:pt>
                      <c:pt idx="10">
                        <c:v>1.3E8</c:v>
                      </c:pt>
                      <c:pt idx="11">
                        <c:v>1.05907736E8</c:v>
                      </c:pt>
                      <c:pt idx="12">
                        <c:v>6.65E8</c:v>
                      </c:pt>
                      <c:pt idx="13">
                        <c:v>4.179E8</c:v>
                      </c:pt>
                    </c:numCache>
                  </c:numRef>
                </c:val>
                <c:extLst xmlns:c16r2="http://schemas.microsoft.com/office/drawing/2015/06/chart" xmlns:c15="http://schemas.microsoft.com/office/drawing/2012/chart">
                  <c:ext xmlns:c16="http://schemas.microsoft.com/office/drawing/2014/chart" uri="{C3380CC4-5D6E-409C-BE32-E72D297353CC}">
                    <c16:uniqueId val="{00000001-EA83-4594-96FF-245A84AD18D8}"/>
                  </c:ext>
                  <c:ext xmlns:c15="http://schemas.microsoft.com/office/drawing/2012/chart" uri="{02D57815-91ED-43cb-92C2-25804820EDAC}">
                    <c15:categoryFilterExceptions>
                      <c15:categoryFilterException>
                        <c15:sqref>'Sectoral Allocations'!$C$20</c15:sqref>
                        <c15:spPr xmlns:c15="http://schemas.microsoft.com/office/drawing/2012/chart">
                          <a:solidFill>
                            <a:schemeClr val="accent3">
                              <a:lumMod val="80000"/>
                            </a:schemeClr>
                          </a:solidFill>
                          <a:ln w="19050">
                            <a:solidFill>
                              <a:schemeClr val="lt1"/>
                            </a:solidFill>
                          </a:ln>
                          <a:effectLst/>
                        </c15:spPr>
                        <c15:bubble3D val="0"/>
                      </c15:categoryFilterException>
                    </c15:categoryFilterExceptions>
                  </c:ext>
                </c:extLst>
              </c15:ser>
            </c15:filteredPieSeries>
            <c15:filteredPieSeries>
              <c15:ser>
                <c:idx val="2"/>
                <c:order val="2"/>
                <c:tx>
                  <c:strRef>
                    <c:extLst xmlns:c16r2="http://schemas.microsoft.com/office/drawing/2015/06/chart" xmlns:c15="http://schemas.microsoft.com/office/drawing/2012/chart">
                      <c:ext xmlns:c15="http://schemas.microsoft.com/office/drawing/2012/chart" uri="{02D57815-91ED-43cb-92C2-25804820EDAC}">
                        <c15:formulaRef>
                          <c15:sqref>'Sectoral Allocations'!$D$5</c15:sqref>
                        </c15:formulaRef>
                      </c:ext>
                    </c:extLst>
                    <c:strCache>
                      <c:ptCount val="1"/>
                      <c:pt idx="0">
                        <c:v>Recurrent Expenditure</c:v>
                      </c:pt>
                    </c:strCache>
                  </c:strRef>
                </c:tx>
                <c:dPt>
                  <c:idx val="0"/>
                  <c:bubble3D val="0"/>
                  <c:spPr>
                    <a:solidFill>
                      <a:schemeClr val="accent1"/>
                    </a:solidFill>
                    <a:ln w="19050">
                      <a:solidFill>
                        <a:schemeClr val="lt1"/>
                      </a:solidFill>
                    </a:ln>
                    <a:effectLst/>
                  </c:spPr>
                  <c:extLst xmlns:c16r2="http://schemas.microsoft.com/office/drawing/2015/06/chart" xmlns:c15="http://schemas.microsoft.com/office/drawing/2012/chart">
                    <c:ext xmlns:c16="http://schemas.microsoft.com/office/drawing/2014/chart" uri="{C3380CC4-5D6E-409C-BE32-E72D297353CC}">
                      <c16:uniqueId val="{00000055-585D-492B-8A1A-47A38EF88EFC}"/>
                    </c:ext>
                  </c:extLst>
                </c:dPt>
                <c:dPt>
                  <c:idx val="1"/>
                  <c:bubble3D val="0"/>
                  <c:spPr>
                    <a:solidFill>
                      <a:schemeClr val="accent2"/>
                    </a:solidFill>
                    <a:ln w="19050">
                      <a:solidFill>
                        <a:schemeClr val="lt1"/>
                      </a:solidFill>
                    </a:ln>
                    <a:effectLst/>
                  </c:spPr>
                  <c:extLst xmlns:c16r2="http://schemas.microsoft.com/office/drawing/2015/06/chart" xmlns:c15="http://schemas.microsoft.com/office/drawing/2012/chart">
                    <c:ext xmlns:c16="http://schemas.microsoft.com/office/drawing/2014/chart" uri="{C3380CC4-5D6E-409C-BE32-E72D297353CC}">
                      <c16:uniqueId val="{00000057-585D-492B-8A1A-47A38EF88EFC}"/>
                    </c:ext>
                  </c:extLst>
                </c:dPt>
                <c:dPt>
                  <c:idx val="2"/>
                  <c:bubble3D val="0"/>
                  <c:spPr>
                    <a:solidFill>
                      <a:schemeClr val="accent3"/>
                    </a:solidFill>
                    <a:ln w="19050">
                      <a:solidFill>
                        <a:schemeClr val="lt1"/>
                      </a:solidFill>
                    </a:ln>
                    <a:effectLst/>
                  </c:spPr>
                  <c:extLst xmlns:c16r2="http://schemas.microsoft.com/office/drawing/2015/06/chart" xmlns:c15="http://schemas.microsoft.com/office/drawing/2012/chart">
                    <c:ext xmlns:c16="http://schemas.microsoft.com/office/drawing/2014/chart" uri="{C3380CC4-5D6E-409C-BE32-E72D297353CC}">
                      <c16:uniqueId val="{00000059-585D-492B-8A1A-47A38EF88EFC}"/>
                    </c:ext>
                  </c:extLst>
                </c:dPt>
                <c:dPt>
                  <c:idx val="3"/>
                  <c:bubble3D val="0"/>
                  <c:spPr>
                    <a:solidFill>
                      <a:schemeClr val="accent4"/>
                    </a:solidFill>
                    <a:ln w="19050">
                      <a:solidFill>
                        <a:schemeClr val="lt1"/>
                      </a:solidFill>
                    </a:ln>
                    <a:effectLst/>
                  </c:spPr>
                  <c:extLst xmlns:c16r2="http://schemas.microsoft.com/office/drawing/2015/06/chart" xmlns:c15="http://schemas.microsoft.com/office/drawing/2012/chart">
                    <c:ext xmlns:c16="http://schemas.microsoft.com/office/drawing/2014/chart" uri="{C3380CC4-5D6E-409C-BE32-E72D297353CC}">
                      <c16:uniqueId val="{0000005B-585D-492B-8A1A-47A38EF88EFC}"/>
                    </c:ext>
                  </c:extLst>
                </c:dPt>
                <c:dPt>
                  <c:idx val="4"/>
                  <c:bubble3D val="0"/>
                  <c:spPr>
                    <a:solidFill>
                      <a:schemeClr val="accent5"/>
                    </a:solidFill>
                    <a:ln w="19050">
                      <a:solidFill>
                        <a:schemeClr val="lt1"/>
                      </a:solidFill>
                    </a:ln>
                    <a:effectLst/>
                  </c:spPr>
                  <c:extLst xmlns:c16r2="http://schemas.microsoft.com/office/drawing/2015/06/chart" xmlns:c15="http://schemas.microsoft.com/office/drawing/2012/chart">
                    <c:ext xmlns:c16="http://schemas.microsoft.com/office/drawing/2014/chart" uri="{C3380CC4-5D6E-409C-BE32-E72D297353CC}">
                      <c16:uniqueId val="{0000005D-585D-492B-8A1A-47A38EF88EFC}"/>
                    </c:ext>
                  </c:extLst>
                </c:dPt>
                <c:dPt>
                  <c:idx val="5"/>
                  <c:bubble3D val="0"/>
                  <c:spPr>
                    <a:solidFill>
                      <a:schemeClr val="accent6"/>
                    </a:solidFill>
                    <a:ln w="19050">
                      <a:solidFill>
                        <a:schemeClr val="lt1"/>
                      </a:solidFill>
                    </a:ln>
                    <a:effectLst/>
                  </c:spPr>
                  <c:extLst xmlns:c16r2="http://schemas.microsoft.com/office/drawing/2015/06/chart" xmlns:c15="http://schemas.microsoft.com/office/drawing/2012/chart">
                    <c:ext xmlns:c16="http://schemas.microsoft.com/office/drawing/2014/chart" uri="{C3380CC4-5D6E-409C-BE32-E72D297353CC}">
                      <c16:uniqueId val="{0000005F-585D-492B-8A1A-47A38EF88EFC}"/>
                    </c:ext>
                  </c:extLst>
                </c:dPt>
                <c:dPt>
                  <c:idx val="6"/>
                  <c:bubble3D val="0"/>
                  <c:spPr>
                    <a:solidFill>
                      <a:schemeClr val="accent1">
                        <a:lumMod val="60000"/>
                      </a:schemeClr>
                    </a:solidFill>
                    <a:ln w="19050">
                      <a:solidFill>
                        <a:schemeClr val="lt1"/>
                      </a:solidFill>
                    </a:ln>
                    <a:effectLst/>
                  </c:spPr>
                  <c:extLst xmlns:c16r2="http://schemas.microsoft.com/office/drawing/2015/06/chart" xmlns:c15="http://schemas.microsoft.com/office/drawing/2012/chart">
                    <c:ext xmlns:c16="http://schemas.microsoft.com/office/drawing/2014/chart" uri="{C3380CC4-5D6E-409C-BE32-E72D297353CC}">
                      <c16:uniqueId val="{00000061-585D-492B-8A1A-47A38EF88EFC}"/>
                    </c:ext>
                  </c:extLst>
                </c:dPt>
                <c:dPt>
                  <c:idx val="7"/>
                  <c:bubble3D val="0"/>
                  <c:spPr>
                    <a:solidFill>
                      <a:schemeClr val="accent2">
                        <a:lumMod val="60000"/>
                      </a:schemeClr>
                    </a:solidFill>
                    <a:ln w="19050">
                      <a:solidFill>
                        <a:schemeClr val="lt1"/>
                      </a:solidFill>
                    </a:ln>
                    <a:effectLst/>
                  </c:spPr>
                  <c:extLst xmlns:c16r2="http://schemas.microsoft.com/office/drawing/2015/06/chart" xmlns:c15="http://schemas.microsoft.com/office/drawing/2012/chart">
                    <c:ext xmlns:c16="http://schemas.microsoft.com/office/drawing/2014/chart" uri="{C3380CC4-5D6E-409C-BE32-E72D297353CC}">
                      <c16:uniqueId val="{00000063-585D-492B-8A1A-47A38EF88EFC}"/>
                    </c:ext>
                  </c:extLst>
                </c:dPt>
                <c:dPt>
                  <c:idx val="8"/>
                  <c:bubble3D val="0"/>
                  <c:spPr>
                    <a:solidFill>
                      <a:schemeClr val="accent3">
                        <a:lumMod val="60000"/>
                      </a:schemeClr>
                    </a:solidFill>
                    <a:ln w="19050">
                      <a:solidFill>
                        <a:schemeClr val="lt1"/>
                      </a:solidFill>
                    </a:ln>
                    <a:effectLst/>
                  </c:spPr>
                  <c:extLst xmlns:c16r2="http://schemas.microsoft.com/office/drawing/2015/06/chart" xmlns:c15="http://schemas.microsoft.com/office/drawing/2012/chart">
                    <c:ext xmlns:c16="http://schemas.microsoft.com/office/drawing/2014/chart" uri="{C3380CC4-5D6E-409C-BE32-E72D297353CC}">
                      <c16:uniqueId val="{00000065-585D-492B-8A1A-47A38EF88EFC}"/>
                    </c:ext>
                  </c:extLst>
                </c:dPt>
                <c:dPt>
                  <c:idx val="9"/>
                  <c:bubble3D val="0"/>
                  <c:spPr>
                    <a:solidFill>
                      <a:schemeClr val="accent4">
                        <a:lumMod val="60000"/>
                      </a:schemeClr>
                    </a:solidFill>
                    <a:ln w="19050">
                      <a:solidFill>
                        <a:schemeClr val="lt1"/>
                      </a:solidFill>
                    </a:ln>
                    <a:effectLst/>
                  </c:spPr>
                  <c:extLst xmlns:c16r2="http://schemas.microsoft.com/office/drawing/2015/06/chart" xmlns:c15="http://schemas.microsoft.com/office/drawing/2012/chart">
                    <c:ext xmlns:c16="http://schemas.microsoft.com/office/drawing/2014/chart" uri="{C3380CC4-5D6E-409C-BE32-E72D297353CC}">
                      <c16:uniqueId val="{00000067-585D-492B-8A1A-47A38EF88EFC}"/>
                    </c:ext>
                  </c:extLst>
                </c:dPt>
                <c:dPt>
                  <c:idx val="10"/>
                  <c:bubble3D val="0"/>
                  <c:spPr>
                    <a:solidFill>
                      <a:schemeClr val="accent5">
                        <a:lumMod val="60000"/>
                      </a:schemeClr>
                    </a:solidFill>
                    <a:ln w="19050">
                      <a:solidFill>
                        <a:schemeClr val="lt1"/>
                      </a:solidFill>
                    </a:ln>
                    <a:effectLst/>
                  </c:spPr>
                  <c:extLst xmlns:c16r2="http://schemas.microsoft.com/office/drawing/2015/06/chart" xmlns:c15="http://schemas.microsoft.com/office/drawing/2012/chart">
                    <c:ext xmlns:c16="http://schemas.microsoft.com/office/drawing/2014/chart" uri="{C3380CC4-5D6E-409C-BE32-E72D297353CC}">
                      <c16:uniqueId val="{00000069-585D-492B-8A1A-47A38EF88EFC}"/>
                    </c:ext>
                  </c:extLst>
                </c:dPt>
                <c:dPt>
                  <c:idx val="11"/>
                  <c:bubble3D val="0"/>
                  <c:spPr>
                    <a:solidFill>
                      <a:schemeClr val="accent6">
                        <a:lumMod val="60000"/>
                      </a:schemeClr>
                    </a:solidFill>
                    <a:ln w="19050">
                      <a:solidFill>
                        <a:schemeClr val="lt1"/>
                      </a:solidFill>
                    </a:ln>
                    <a:effectLst/>
                  </c:spPr>
                  <c:extLst xmlns:c16r2="http://schemas.microsoft.com/office/drawing/2015/06/chart" xmlns:c15="http://schemas.microsoft.com/office/drawing/2012/chart">
                    <c:ext xmlns:c16="http://schemas.microsoft.com/office/drawing/2014/chart" uri="{C3380CC4-5D6E-409C-BE32-E72D297353CC}">
                      <c16:uniqueId val="{0000006B-585D-492B-8A1A-47A38EF88EFC}"/>
                    </c:ext>
                  </c:extLst>
                </c:dPt>
                <c:dPt>
                  <c:idx val="12"/>
                  <c:bubble3D val="0"/>
                  <c:spPr>
                    <a:solidFill>
                      <a:schemeClr val="accent1">
                        <a:lumMod val="80000"/>
                        <a:lumOff val="20000"/>
                      </a:schemeClr>
                    </a:solidFill>
                    <a:ln w="19050">
                      <a:solidFill>
                        <a:schemeClr val="lt1"/>
                      </a:solidFill>
                    </a:ln>
                    <a:effectLst/>
                  </c:spPr>
                  <c:extLst xmlns:c16r2="http://schemas.microsoft.com/office/drawing/2015/06/chart" xmlns:c15="http://schemas.microsoft.com/office/drawing/2012/chart">
                    <c:ext xmlns:c16="http://schemas.microsoft.com/office/drawing/2014/chart" uri="{C3380CC4-5D6E-409C-BE32-E72D297353CC}">
                      <c16:uniqueId val="{0000006D-585D-492B-8A1A-47A38EF88EFC}"/>
                    </c:ext>
                  </c:extLst>
                </c:dPt>
                <c:dPt>
                  <c:idx val="13"/>
                  <c:bubble3D val="0"/>
                  <c:spPr>
                    <a:solidFill>
                      <a:schemeClr val="accent2">
                        <a:lumMod val="80000"/>
                        <a:lumOff val="20000"/>
                      </a:schemeClr>
                    </a:solidFill>
                    <a:ln w="19050">
                      <a:solidFill>
                        <a:schemeClr val="lt1"/>
                      </a:solidFill>
                    </a:ln>
                    <a:effectLst/>
                  </c:spPr>
                </c:dPt>
                <c:dPt>
                  <c:idx val="14"/>
                  <c:bubble3D val="0"/>
                  <c:spPr>
                    <a:solidFill>
                      <a:schemeClr val="accent3">
                        <a:lumMod val="80000"/>
                        <a:lumOff val="20000"/>
                      </a:schemeClr>
                    </a:solidFill>
                    <a:ln w="19050">
                      <a:solidFill>
                        <a:schemeClr val="lt1"/>
                      </a:solidFill>
                    </a:ln>
                    <a:effectLst/>
                  </c:spPr>
                </c:dPt>
                <c:cat>
                  <c:strRef>
                    <c:extLst>
                      <c:ext xmlns:c15="http://schemas.microsoft.com/office/drawing/2012/chart" uri="{02D57815-91ED-43cb-92C2-25804820EDAC}">
                        <c15:fullRef>
                          <c15:sqref>'Sectoral Allocations'!$A$6:$A$21</c15:sqref>
                        </c15:fullRef>
                        <c15:formulaRef>
                          <c15:sqref>('Sectoral Allocations'!$A$6:$A$19,'Sectoral Allocations'!$A$21)</c15:sqref>
                        </c15:formulaRef>
                      </c:ext>
                    </c:extLst>
                    <c:strCache>
                      <c:ptCount val="15"/>
                      <c:pt idx="0">
                        <c:v>MINISTRY OF AGRICULTURE </c:v>
                      </c:pt>
                      <c:pt idx="1">
                        <c:v>MINISTRY OF COMMERCE, INDUSTRY AND TOURISM</c:v>
                      </c:pt>
                      <c:pt idx="2">
                        <c:v>MINISTRY OF WORKS AND TRANSPORT</c:v>
                      </c:pt>
                      <c:pt idx="3">
                        <c:v>MINISTRY OF BASIC EDUCATION</c:v>
                      </c:pt>
                      <c:pt idx="4">
                        <c:v>MINISTRY OF HIGHER EDUCATION</c:v>
                      </c:pt>
                      <c:pt idx="5">
                        <c:v>MINISTRY OF SCIENCE AND TECHNOLOGY</c:v>
                      </c:pt>
                      <c:pt idx="6">
                        <c:v>MINISTRY OF HEALTH</c:v>
                      </c:pt>
                      <c:pt idx="7">
                        <c:v>MINISTRY FOR SOCIAL WALFARE AND CULTURE</c:v>
                      </c:pt>
                      <c:pt idx="8">
                        <c:v>MINISTRY OF WATER RESOURCES</c:v>
                      </c:pt>
                      <c:pt idx="9">
                        <c:v>MINISTRY OF RURAL DEVELOPMENT</c:v>
                      </c:pt>
                      <c:pt idx="10">
                        <c:v>MINISTRY OF ENVIRONMENT</c:v>
                      </c:pt>
                      <c:pt idx="11">
                        <c:v>MINISTRY OF LAND AND HOUSING</c:v>
                      </c:pt>
                      <c:pt idx="12">
                        <c:v>JUDICIARY</c:v>
                      </c:pt>
                      <c:pt idx="13">
                        <c:v>LEGISLATURE</c:v>
                      </c:pt>
                      <c:pt idx="14">
                        <c:v>Other MDA Expenditure</c:v>
                      </c:pt>
                    </c:strCache>
                  </c:strRef>
                </c:cat>
                <c:val>
                  <c:numRef>
                    <c:extLst>
                      <c:ext xmlns:c15="http://schemas.microsoft.com/office/drawing/2012/chart" uri="{02D57815-91ED-43cb-92C2-25804820EDAC}">
                        <c15:fullRef>
                          <c15:sqref>'Sectoral Allocations'!$D$6:$D$21</c15:sqref>
                        </c15:fullRef>
                        <c15:formulaRef>
                          <c15:sqref>('Sectoral Allocations'!$D$6:$D$19,'Sectoral Allocations'!$D$21)</c15:sqref>
                        </c15:formulaRef>
                      </c:ext>
                    </c:extLst>
                    <c:numCache>
                      <c:formatCode>#,##0</c:formatCode>
                      <c:ptCount val="15"/>
                      <c:pt idx="0">
                        <c:v>2.167625128E9</c:v>
                      </c:pt>
                      <c:pt idx="1">
                        <c:v>1.60705116E8</c:v>
                      </c:pt>
                      <c:pt idx="2">
                        <c:v>5.65355558E8</c:v>
                      </c:pt>
                      <c:pt idx="3">
                        <c:v>9.233751884E9</c:v>
                      </c:pt>
                      <c:pt idx="4">
                        <c:v>7.556309693E9</c:v>
                      </c:pt>
                      <c:pt idx="5">
                        <c:v>1.328201296E9</c:v>
                      </c:pt>
                      <c:pt idx="6">
                        <c:v>1.0218084084E10</c:v>
                      </c:pt>
                      <c:pt idx="7">
                        <c:v>1.049635651E9</c:v>
                      </c:pt>
                      <c:pt idx="8">
                        <c:v>5.93752047E8</c:v>
                      </c:pt>
                      <c:pt idx="9">
                        <c:v>1.57177966E8</c:v>
                      </c:pt>
                      <c:pt idx="10">
                        <c:v>5.55213178E8</c:v>
                      </c:pt>
                      <c:pt idx="11">
                        <c:v>3.31205913E8</c:v>
                      </c:pt>
                      <c:pt idx="12">
                        <c:v>1.282784312E9</c:v>
                      </c:pt>
                      <c:pt idx="13">
                        <c:v>1.496561729E9</c:v>
                      </c:pt>
                    </c:numCache>
                  </c:numRef>
                </c:val>
                <c:extLst xmlns:c16r2="http://schemas.microsoft.com/office/drawing/2015/06/chart" xmlns:c15="http://schemas.microsoft.com/office/drawing/2012/chart">
                  <c:ext xmlns:c16="http://schemas.microsoft.com/office/drawing/2014/chart" uri="{C3380CC4-5D6E-409C-BE32-E72D297353CC}">
                    <c16:uniqueId val="{00000002-EA83-4594-96FF-245A84AD18D8}"/>
                  </c:ext>
                  <c:ext xmlns:c15="http://schemas.microsoft.com/office/drawing/2012/chart" uri="{02D57815-91ED-43cb-92C2-25804820EDAC}">
                    <c15:categoryFilterExceptions>
                      <c15:categoryFilterException>
                        <c15:sqref>'Sectoral Allocations'!$D$20</c15:sqref>
                        <c15:spPr xmlns:c15="http://schemas.microsoft.com/office/drawing/2012/chart">
                          <a:solidFill>
                            <a:schemeClr val="accent3">
                              <a:lumMod val="80000"/>
                            </a:schemeClr>
                          </a:solidFill>
                          <a:ln w="19050">
                            <a:solidFill>
                              <a:schemeClr val="lt1"/>
                            </a:solidFill>
                          </a:ln>
                          <a:effectLst/>
                        </c15:spPr>
                        <c15:bubble3D val="0"/>
                      </c15:categoryFilterException>
                    </c15:categoryFilterExceptions>
                  </c:ext>
                </c:extLst>
              </c15:ser>
            </c15:filteredPieSeries>
            <c15:filteredPieSeries>
              <c15:ser>
                <c:idx val="3"/>
                <c:order val="3"/>
                <c:tx>
                  <c:strRef>
                    <c:extLst xmlns:c16r2="http://schemas.microsoft.com/office/drawing/2015/06/chart" xmlns:c15="http://schemas.microsoft.com/office/drawing/2012/chart">
                      <c:ext xmlns:c15="http://schemas.microsoft.com/office/drawing/2012/chart" uri="{02D57815-91ED-43cb-92C2-25804820EDAC}">
                        <c15:formulaRef>
                          <c15:sqref>'Sectoral Allocations'!$E$5</c15:sqref>
                        </c15:formulaRef>
                      </c:ext>
                    </c:extLst>
                    <c:strCache>
                      <c:ptCount val="1"/>
                      <c:pt idx="0">
                        <c:v>Capital Expenditure</c:v>
                      </c:pt>
                    </c:strCache>
                  </c:strRef>
                </c:tx>
                <c:dPt>
                  <c:idx val="0"/>
                  <c:bubble3D val="0"/>
                  <c:spPr>
                    <a:solidFill>
                      <a:schemeClr val="accent1"/>
                    </a:solidFill>
                    <a:ln w="19050">
                      <a:solidFill>
                        <a:schemeClr val="lt1"/>
                      </a:solidFill>
                    </a:ln>
                    <a:effectLst/>
                  </c:spPr>
                  <c:extLst xmlns:c16r2="http://schemas.microsoft.com/office/drawing/2015/06/chart" xmlns:c15="http://schemas.microsoft.com/office/drawing/2012/chart">
                    <c:ext xmlns:c16="http://schemas.microsoft.com/office/drawing/2014/chart" uri="{C3380CC4-5D6E-409C-BE32-E72D297353CC}">
                      <c16:uniqueId val="{00000071-585D-492B-8A1A-47A38EF88EFC}"/>
                    </c:ext>
                  </c:extLst>
                </c:dPt>
                <c:dPt>
                  <c:idx val="1"/>
                  <c:bubble3D val="0"/>
                  <c:spPr>
                    <a:solidFill>
                      <a:schemeClr val="accent2"/>
                    </a:solidFill>
                    <a:ln w="19050">
                      <a:solidFill>
                        <a:schemeClr val="lt1"/>
                      </a:solidFill>
                    </a:ln>
                    <a:effectLst/>
                  </c:spPr>
                  <c:extLst xmlns:c16r2="http://schemas.microsoft.com/office/drawing/2015/06/chart" xmlns:c15="http://schemas.microsoft.com/office/drawing/2012/chart">
                    <c:ext xmlns:c16="http://schemas.microsoft.com/office/drawing/2014/chart" uri="{C3380CC4-5D6E-409C-BE32-E72D297353CC}">
                      <c16:uniqueId val="{00000073-585D-492B-8A1A-47A38EF88EFC}"/>
                    </c:ext>
                  </c:extLst>
                </c:dPt>
                <c:dPt>
                  <c:idx val="2"/>
                  <c:bubble3D val="0"/>
                  <c:spPr>
                    <a:solidFill>
                      <a:schemeClr val="accent3"/>
                    </a:solidFill>
                    <a:ln w="19050">
                      <a:solidFill>
                        <a:schemeClr val="lt1"/>
                      </a:solidFill>
                    </a:ln>
                    <a:effectLst/>
                  </c:spPr>
                  <c:extLst xmlns:c16r2="http://schemas.microsoft.com/office/drawing/2015/06/chart" xmlns:c15="http://schemas.microsoft.com/office/drawing/2012/chart">
                    <c:ext xmlns:c16="http://schemas.microsoft.com/office/drawing/2014/chart" uri="{C3380CC4-5D6E-409C-BE32-E72D297353CC}">
                      <c16:uniqueId val="{00000075-585D-492B-8A1A-47A38EF88EFC}"/>
                    </c:ext>
                  </c:extLst>
                </c:dPt>
                <c:dPt>
                  <c:idx val="3"/>
                  <c:bubble3D val="0"/>
                  <c:spPr>
                    <a:solidFill>
                      <a:schemeClr val="accent4"/>
                    </a:solidFill>
                    <a:ln w="19050">
                      <a:solidFill>
                        <a:schemeClr val="lt1"/>
                      </a:solidFill>
                    </a:ln>
                    <a:effectLst/>
                  </c:spPr>
                  <c:extLst xmlns:c16r2="http://schemas.microsoft.com/office/drawing/2015/06/chart" xmlns:c15="http://schemas.microsoft.com/office/drawing/2012/chart">
                    <c:ext xmlns:c16="http://schemas.microsoft.com/office/drawing/2014/chart" uri="{C3380CC4-5D6E-409C-BE32-E72D297353CC}">
                      <c16:uniqueId val="{00000077-585D-492B-8A1A-47A38EF88EFC}"/>
                    </c:ext>
                  </c:extLst>
                </c:dPt>
                <c:dPt>
                  <c:idx val="4"/>
                  <c:bubble3D val="0"/>
                  <c:spPr>
                    <a:solidFill>
                      <a:schemeClr val="accent5"/>
                    </a:solidFill>
                    <a:ln w="19050">
                      <a:solidFill>
                        <a:schemeClr val="lt1"/>
                      </a:solidFill>
                    </a:ln>
                    <a:effectLst/>
                  </c:spPr>
                  <c:extLst xmlns:c16r2="http://schemas.microsoft.com/office/drawing/2015/06/chart" xmlns:c15="http://schemas.microsoft.com/office/drawing/2012/chart">
                    <c:ext xmlns:c16="http://schemas.microsoft.com/office/drawing/2014/chart" uri="{C3380CC4-5D6E-409C-BE32-E72D297353CC}">
                      <c16:uniqueId val="{00000079-585D-492B-8A1A-47A38EF88EFC}"/>
                    </c:ext>
                  </c:extLst>
                </c:dPt>
                <c:dPt>
                  <c:idx val="5"/>
                  <c:bubble3D val="0"/>
                  <c:spPr>
                    <a:solidFill>
                      <a:schemeClr val="accent6"/>
                    </a:solidFill>
                    <a:ln w="19050">
                      <a:solidFill>
                        <a:schemeClr val="lt1"/>
                      </a:solidFill>
                    </a:ln>
                    <a:effectLst/>
                  </c:spPr>
                  <c:extLst xmlns:c16r2="http://schemas.microsoft.com/office/drawing/2015/06/chart" xmlns:c15="http://schemas.microsoft.com/office/drawing/2012/chart">
                    <c:ext xmlns:c16="http://schemas.microsoft.com/office/drawing/2014/chart" uri="{C3380CC4-5D6E-409C-BE32-E72D297353CC}">
                      <c16:uniqueId val="{0000007B-585D-492B-8A1A-47A38EF88EFC}"/>
                    </c:ext>
                  </c:extLst>
                </c:dPt>
                <c:dPt>
                  <c:idx val="6"/>
                  <c:bubble3D val="0"/>
                  <c:spPr>
                    <a:solidFill>
                      <a:schemeClr val="accent1">
                        <a:lumMod val="60000"/>
                      </a:schemeClr>
                    </a:solidFill>
                    <a:ln w="19050">
                      <a:solidFill>
                        <a:schemeClr val="lt1"/>
                      </a:solidFill>
                    </a:ln>
                    <a:effectLst/>
                  </c:spPr>
                  <c:extLst xmlns:c16r2="http://schemas.microsoft.com/office/drawing/2015/06/chart" xmlns:c15="http://schemas.microsoft.com/office/drawing/2012/chart">
                    <c:ext xmlns:c16="http://schemas.microsoft.com/office/drawing/2014/chart" uri="{C3380CC4-5D6E-409C-BE32-E72D297353CC}">
                      <c16:uniqueId val="{0000007D-585D-492B-8A1A-47A38EF88EFC}"/>
                    </c:ext>
                  </c:extLst>
                </c:dPt>
                <c:dPt>
                  <c:idx val="7"/>
                  <c:bubble3D val="0"/>
                  <c:spPr>
                    <a:solidFill>
                      <a:schemeClr val="accent2">
                        <a:lumMod val="60000"/>
                      </a:schemeClr>
                    </a:solidFill>
                    <a:ln w="19050">
                      <a:solidFill>
                        <a:schemeClr val="lt1"/>
                      </a:solidFill>
                    </a:ln>
                    <a:effectLst/>
                  </c:spPr>
                  <c:extLst xmlns:c16r2="http://schemas.microsoft.com/office/drawing/2015/06/chart" xmlns:c15="http://schemas.microsoft.com/office/drawing/2012/chart">
                    <c:ext xmlns:c16="http://schemas.microsoft.com/office/drawing/2014/chart" uri="{C3380CC4-5D6E-409C-BE32-E72D297353CC}">
                      <c16:uniqueId val="{0000007F-585D-492B-8A1A-47A38EF88EFC}"/>
                    </c:ext>
                  </c:extLst>
                </c:dPt>
                <c:dPt>
                  <c:idx val="8"/>
                  <c:bubble3D val="0"/>
                  <c:spPr>
                    <a:solidFill>
                      <a:schemeClr val="accent3">
                        <a:lumMod val="60000"/>
                      </a:schemeClr>
                    </a:solidFill>
                    <a:ln w="19050">
                      <a:solidFill>
                        <a:schemeClr val="lt1"/>
                      </a:solidFill>
                    </a:ln>
                    <a:effectLst/>
                  </c:spPr>
                  <c:extLst xmlns:c16r2="http://schemas.microsoft.com/office/drawing/2015/06/chart" xmlns:c15="http://schemas.microsoft.com/office/drawing/2012/chart">
                    <c:ext xmlns:c16="http://schemas.microsoft.com/office/drawing/2014/chart" uri="{C3380CC4-5D6E-409C-BE32-E72D297353CC}">
                      <c16:uniqueId val="{00000081-585D-492B-8A1A-47A38EF88EFC}"/>
                    </c:ext>
                  </c:extLst>
                </c:dPt>
                <c:dPt>
                  <c:idx val="9"/>
                  <c:bubble3D val="0"/>
                  <c:spPr>
                    <a:solidFill>
                      <a:schemeClr val="accent4">
                        <a:lumMod val="60000"/>
                      </a:schemeClr>
                    </a:solidFill>
                    <a:ln w="19050">
                      <a:solidFill>
                        <a:schemeClr val="lt1"/>
                      </a:solidFill>
                    </a:ln>
                    <a:effectLst/>
                  </c:spPr>
                  <c:extLst xmlns:c16r2="http://schemas.microsoft.com/office/drawing/2015/06/chart" xmlns:c15="http://schemas.microsoft.com/office/drawing/2012/chart">
                    <c:ext xmlns:c16="http://schemas.microsoft.com/office/drawing/2014/chart" uri="{C3380CC4-5D6E-409C-BE32-E72D297353CC}">
                      <c16:uniqueId val="{00000083-585D-492B-8A1A-47A38EF88EFC}"/>
                    </c:ext>
                  </c:extLst>
                </c:dPt>
                <c:dPt>
                  <c:idx val="10"/>
                  <c:bubble3D val="0"/>
                  <c:spPr>
                    <a:solidFill>
                      <a:schemeClr val="accent5">
                        <a:lumMod val="60000"/>
                      </a:schemeClr>
                    </a:solidFill>
                    <a:ln w="19050">
                      <a:solidFill>
                        <a:schemeClr val="lt1"/>
                      </a:solidFill>
                    </a:ln>
                    <a:effectLst/>
                  </c:spPr>
                  <c:extLst xmlns:c16r2="http://schemas.microsoft.com/office/drawing/2015/06/chart" xmlns:c15="http://schemas.microsoft.com/office/drawing/2012/chart">
                    <c:ext xmlns:c16="http://schemas.microsoft.com/office/drawing/2014/chart" uri="{C3380CC4-5D6E-409C-BE32-E72D297353CC}">
                      <c16:uniqueId val="{00000085-585D-492B-8A1A-47A38EF88EFC}"/>
                    </c:ext>
                  </c:extLst>
                </c:dPt>
                <c:dPt>
                  <c:idx val="11"/>
                  <c:bubble3D val="0"/>
                  <c:spPr>
                    <a:solidFill>
                      <a:schemeClr val="accent6">
                        <a:lumMod val="60000"/>
                      </a:schemeClr>
                    </a:solidFill>
                    <a:ln w="19050">
                      <a:solidFill>
                        <a:schemeClr val="lt1"/>
                      </a:solidFill>
                    </a:ln>
                    <a:effectLst/>
                  </c:spPr>
                  <c:extLst xmlns:c16r2="http://schemas.microsoft.com/office/drawing/2015/06/chart" xmlns:c15="http://schemas.microsoft.com/office/drawing/2012/chart">
                    <c:ext xmlns:c16="http://schemas.microsoft.com/office/drawing/2014/chart" uri="{C3380CC4-5D6E-409C-BE32-E72D297353CC}">
                      <c16:uniqueId val="{00000087-585D-492B-8A1A-47A38EF88EFC}"/>
                    </c:ext>
                  </c:extLst>
                </c:dPt>
                <c:dPt>
                  <c:idx val="12"/>
                  <c:bubble3D val="0"/>
                  <c:spPr>
                    <a:solidFill>
                      <a:schemeClr val="accent1">
                        <a:lumMod val="80000"/>
                        <a:lumOff val="20000"/>
                      </a:schemeClr>
                    </a:solidFill>
                    <a:ln w="19050">
                      <a:solidFill>
                        <a:schemeClr val="lt1"/>
                      </a:solidFill>
                    </a:ln>
                    <a:effectLst/>
                  </c:spPr>
                  <c:extLst xmlns:c16r2="http://schemas.microsoft.com/office/drawing/2015/06/chart" xmlns:c15="http://schemas.microsoft.com/office/drawing/2012/chart">
                    <c:ext xmlns:c16="http://schemas.microsoft.com/office/drawing/2014/chart" uri="{C3380CC4-5D6E-409C-BE32-E72D297353CC}">
                      <c16:uniqueId val="{00000089-585D-492B-8A1A-47A38EF88EFC}"/>
                    </c:ext>
                  </c:extLst>
                </c:dPt>
                <c:dPt>
                  <c:idx val="13"/>
                  <c:bubble3D val="0"/>
                  <c:spPr>
                    <a:solidFill>
                      <a:schemeClr val="accent2">
                        <a:lumMod val="80000"/>
                        <a:lumOff val="20000"/>
                      </a:schemeClr>
                    </a:solidFill>
                    <a:ln w="19050">
                      <a:solidFill>
                        <a:schemeClr val="lt1"/>
                      </a:solidFill>
                    </a:ln>
                    <a:effectLst/>
                  </c:spPr>
                </c:dPt>
                <c:dPt>
                  <c:idx val="14"/>
                  <c:bubble3D val="0"/>
                  <c:spPr>
                    <a:solidFill>
                      <a:schemeClr val="accent3">
                        <a:lumMod val="80000"/>
                        <a:lumOff val="20000"/>
                      </a:schemeClr>
                    </a:solidFill>
                    <a:ln w="19050">
                      <a:solidFill>
                        <a:schemeClr val="lt1"/>
                      </a:solidFill>
                    </a:ln>
                    <a:effectLst/>
                  </c:spPr>
                </c:dPt>
                <c:cat>
                  <c:strRef>
                    <c:extLst>
                      <c:ext xmlns:c15="http://schemas.microsoft.com/office/drawing/2012/chart" uri="{02D57815-91ED-43cb-92C2-25804820EDAC}">
                        <c15:fullRef>
                          <c15:sqref>'Sectoral Allocations'!$A$6:$A$21</c15:sqref>
                        </c15:fullRef>
                        <c15:formulaRef>
                          <c15:sqref>('Sectoral Allocations'!$A$6:$A$19,'Sectoral Allocations'!$A$21)</c15:sqref>
                        </c15:formulaRef>
                      </c:ext>
                    </c:extLst>
                    <c:strCache>
                      <c:ptCount val="15"/>
                      <c:pt idx="0">
                        <c:v>MINISTRY OF AGRICULTURE </c:v>
                      </c:pt>
                      <c:pt idx="1">
                        <c:v>MINISTRY OF COMMERCE, INDUSTRY AND TOURISM</c:v>
                      </c:pt>
                      <c:pt idx="2">
                        <c:v>MINISTRY OF WORKS AND TRANSPORT</c:v>
                      </c:pt>
                      <c:pt idx="3">
                        <c:v>MINISTRY OF BASIC EDUCATION</c:v>
                      </c:pt>
                      <c:pt idx="4">
                        <c:v>MINISTRY OF HIGHER EDUCATION</c:v>
                      </c:pt>
                      <c:pt idx="5">
                        <c:v>MINISTRY OF SCIENCE AND TECHNOLOGY</c:v>
                      </c:pt>
                      <c:pt idx="6">
                        <c:v>MINISTRY OF HEALTH</c:v>
                      </c:pt>
                      <c:pt idx="7">
                        <c:v>MINISTRY FOR SOCIAL WALFARE AND CULTURE</c:v>
                      </c:pt>
                      <c:pt idx="8">
                        <c:v>MINISTRY OF WATER RESOURCES</c:v>
                      </c:pt>
                      <c:pt idx="9">
                        <c:v>MINISTRY OF RURAL DEVELOPMENT</c:v>
                      </c:pt>
                      <c:pt idx="10">
                        <c:v>MINISTRY OF ENVIRONMENT</c:v>
                      </c:pt>
                      <c:pt idx="11">
                        <c:v>MINISTRY OF LAND AND HOUSING</c:v>
                      </c:pt>
                      <c:pt idx="12">
                        <c:v>JUDICIARY</c:v>
                      </c:pt>
                      <c:pt idx="13">
                        <c:v>LEGISLATURE</c:v>
                      </c:pt>
                      <c:pt idx="14">
                        <c:v>Other MDA Expenditure</c:v>
                      </c:pt>
                    </c:strCache>
                  </c:strRef>
                </c:cat>
                <c:val>
                  <c:numRef>
                    <c:extLst>
                      <c:ext xmlns:c15="http://schemas.microsoft.com/office/drawing/2012/chart" uri="{02D57815-91ED-43cb-92C2-25804820EDAC}">
                        <c15:fullRef>
                          <c15:sqref>'Sectoral Allocations'!$E$6:$E$21</c15:sqref>
                        </c15:fullRef>
                        <c15:formulaRef>
                          <c15:sqref>('Sectoral Allocations'!$E$6:$E$19,'Sectoral Allocations'!$E$21)</c15:sqref>
                        </c15:formulaRef>
                      </c:ext>
                    </c:extLst>
                    <c:numCache>
                      <c:formatCode>#,##0</c:formatCode>
                      <c:ptCount val="15"/>
                      <c:pt idx="0">
                        <c:v>8.732E9</c:v>
                      </c:pt>
                      <c:pt idx="1">
                        <c:v>1.41E9</c:v>
                      </c:pt>
                      <c:pt idx="2">
                        <c:v>8.45486E9</c:v>
                      </c:pt>
                      <c:pt idx="3">
                        <c:v>1.764636261E10</c:v>
                      </c:pt>
                      <c:pt idx="4">
                        <c:v>9.551878556E9</c:v>
                      </c:pt>
                      <c:pt idx="5">
                        <c:v>1.74E9</c:v>
                      </c:pt>
                      <c:pt idx="6">
                        <c:v>8.649137E9</c:v>
                      </c:pt>
                      <c:pt idx="7">
                        <c:v>4.81E8</c:v>
                      </c:pt>
                      <c:pt idx="8">
                        <c:v>5.48E9</c:v>
                      </c:pt>
                      <c:pt idx="9">
                        <c:v>5.992298927E9</c:v>
                      </c:pt>
                      <c:pt idx="10">
                        <c:v>1.8553E9</c:v>
                      </c:pt>
                      <c:pt idx="11">
                        <c:v>5.090637036E9</c:v>
                      </c:pt>
                      <c:pt idx="12">
                        <c:v>1.214128299E9</c:v>
                      </c:pt>
                      <c:pt idx="13">
                        <c:v>3.175E9</c:v>
                      </c:pt>
                      <c:pt idx="14" formatCode="General">
                        <c:v>0.0</c:v>
                      </c:pt>
                    </c:numCache>
                  </c:numRef>
                </c:val>
                <c:extLst xmlns:c16r2="http://schemas.microsoft.com/office/drawing/2015/06/chart" xmlns:c15="http://schemas.microsoft.com/office/drawing/2012/chart">
                  <c:ext xmlns:c16="http://schemas.microsoft.com/office/drawing/2014/chart" uri="{C3380CC4-5D6E-409C-BE32-E72D297353CC}">
                    <c16:uniqueId val="{00000003-EA83-4594-96FF-245A84AD18D8}"/>
                  </c:ext>
                  <c:ext xmlns:c15="http://schemas.microsoft.com/office/drawing/2012/chart" uri="{02D57815-91ED-43cb-92C2-25804820EDAC}">
                    <c15:categoryFilterExceptions>
                      <c15:categoryFilterException>
                        <c15:sqref>'Sectoral Allocations'!$E$20</c15:sqref>
                        <c15:spPr xmlns:c15="http://schemas.microsoft.com/office/drawing/2012/chart">
                          <a:solidFill>
                            <a:schemeClr val="accent3">
                              <a:lumMod val="80000"/>
                            </a:schemeClr>
                          </a:solidFill>
                          <a:ln w="19050">
                            <a:solidFill>
                              <a:schemeClr val="lt1"/>
                            </a:solidFill>
                          </a:ln>
                          <a:effectLst/>
                        </c15:spPr>
                        <c15:bubble3D val="0"/>
                      </c15:categoryFilterException>
                    </c15:categoryFilterExceptions>
                  </c:ext>
                </c:extLst>
              </c15:ser>
            </c15:filteredPieSeries>
            <c15:filteredPieSeries>
              <c15:ser>
                <c:idx val="4"/>
                <c:order val="4"/>
                <c:tx>
                  <c:strRef>
                    <c:extLst xmlns:c16r2="http://schemas.microsoft.com/office/drawing/2015/06/chart" xmlns:c15="http://schemas.microsoft.com/office/drawing/2012/chart">
                      <c:ext xmlns:c15="http://schemas.microsoft.com/office/drawing/2012/chart" uri="{02D57815-91ED-43cb-92C2-25804820EDAC}">
                        <c15:formulaRef>
                          <c15:sqref>'Sectoral Allocations'!$F$5</c15:sqref>
                        </c15:formulaRef>
                      </c:ext>
                    </c:extLst>
                    <c:strCache>
                      <c:ptCount val="1"/>
                      <c:pt idx="0">
                        <c:v>Total Expenditure</c:v>
                      </c:pt>
                    </c:strCache>
                  </c:strRef>
                </c:tx>
                <c:dPt>
                  <c:idx val="0"/>
                  <c:bubble3D val="0"/>
                  <c:spPr>
                    <a:solidFill>
                      <a:schemeClr val="accent1"/>
                    </a:solidFill>
                    <a:ln w="19050">
                      <a:solidFill>
                        <a:schemeClr val="lt1"/>
                      </a:solidFill>
                    </a:ln>
                    <a:effectLst/>
                  </c:spPr>
                  <c:extLst xmlns:c16r2="http://schemas.microsoft.com/office/drawing/2015/06/chart" xmlns:c15="http://schemas.microsoft.com/office/drawing/2012/chart">
                    <c:ext xmlns:c16="http://schemas.microsoft.com/office/drawing/2014/chart" uri="{C3380CC4-5D6E-409C-BE32-E72D297353CC}">
                      <c16:uniqueId val="{0000008D-585D-492B-8A1A-47A38EF88EFC}"/>
                    </c:ext>
                  </c:extLst>
                </c:dPt>
                <c:dPt>
                  <c:idx val="1"/>
                  <c:bubble3D val="0"/>
                  <c:spPr>
                    <a:solidFill>
                      <a:schemeClr val="accent2"/>
                    </a:solidFill>
                    <a:ln w="19050">
                      <a:solidFill>
                        <a:schemeClr val="lt1"/>
                      </a:solidFill>
                    </a:ln>
                    <a:effectLst/>
                  </c:spPr>
                  <c:extLst xmlns:c16r2="http://schemas.microsoft.com/office/drawing/2015/06/chart" xmlns:c15="http://schemas.microsoft.com/office/drawing/2012/chart">
                    <c:ext xmlns:c16="http://schemas.microsoft.com/office/drawing/2014/chart" uri="{C3380CC4-5D6E-409C-BE32-E72D297353CC}">
                      <c16:uniqueId val="{0000008F-585D-492B-8A1A-47A38EF88EFC}"/>
                    </c:ext>
                  </c:extLst>
                </c:dPt>
                <c:dPt>
                  <c:idx val="2"/>
                  <c:bubble3D val="0"/>
                  <c:spPr>
                    <a:solidFill>
                      <a:schemeClr val="accent3"/>
                    </a:solidFill>
                    <a:ln w="19050">
                      <a:solidFill>
                        <a:schemeClr val="lt1"/>
                      </a:solidFill>
                    </a:ln>
                    <a:effectLst/>
                  </c:spPr>
                  <c:extLst xmlns:c16r2="http://schemas.microsoft.com/office/drawing/2015/06/chart" xmlns:c15="http://schemas.microsoft.com/office/drawing/2012/chart">
                    <c:ext xmlns:c16="http://schemas.microsoft.com/office/drawing/2014/chart" uri="{C3380CC4-5D6E-409C-BE32-E72D297353CC}">
                      <c16:uniqueId val="{00000091-585D-492B-8A1A-47A38EF88EFC}"/>
                    </c:ext>
                  </c:extLst>
                </c:dPt>
                <c:dPt>
                  <c:idx val="3"/>
                  <c:bubble3D val="0"/>
                  <c:spPr>
                    <a:solidFill>
                      <a:schemeClr val="accent4"/>
                    </a:solidFill>
                    <a:ln w="19050">
                      <a:solidFill>
                        <a:schemeClr val="lt1"/>
                      </a:solidFill>
                    </a:ln>
                    <a:effectLst/>
                  </c:spPr>
                  <c:extLst xmlns:c16r2="http://schemas.microsoft.com/office/drawing/2015/06/chart" xmlns:c15="http://schemas.microsoft.com/office/drawing/2012/chart">
                    <c:ext xmlns:c16="http://schemas.microsoft.com/office/drawing/2014/chart" uri="{C3380CC4-5D6E-409C-BE32-E72D297353CC}">
                      <c16:uniqueId val="{00000093-585D-492B-8A1A-47A38EF88EFC}"/>
                    </c:ext>
                  </c:extLst>
                </c:dPt>
                <c:dPt>
                  <c:idx val="4"/>
                  <c:bubble3D val="0"/>
                  <c:spPr>
                    <a:solidFill>
                      <a:schemeClr val="accent5"/>
                    </a:solidFill>
                    <a:ln w="19050">
                      <a:solidFill>
                        <a:schemeClr val="lt1"/>
                      </a:solidFill>
                    </a:ln>
                    <a:effectLst/>
                  </c:spPr>
                  <c:extLst xmlns:c16r2="http://schemas.microsoft.com/office/drawing/2015/06/chart" xmlns:c15="http://schemas.microsoft.com/office/drawing/2012/chart">
                    <c:ext xmlns:c16="http://schemas.microsoft.com/office/drawing/2014/chart" uri="{C3380CC4-5D6E-409C-BE32-E72D297353CC}">
                      <c16:uniqueId val="{00000095-585D-492B-8A1A-47A38EF88EFC}"/>
                    </c:ext>
                  </c:extLst>
                </c:dPt>
                <c:dPt>
                  <c:idx val="5"/>
                  <c:bubble3D val="0"/>
                  <c:spPr>
                    <a:solidFill>
                      <a:schemeClr val="accent6"/>
                    </a:solidFill>
                    <a:ln w="19050">
                      <a:solidFill>
                        <a:schemeClr val="lt1"/>
                      </a:solidFill>
                    </a:ln>
                    <a:effectLst/>
                  </c:spPr>
                  <c:extLst xmlns:c16r2="http://schemas.microsoft.com/office/drawing/2015/06/chart" xmlns:c15="http://schemas.microsoft.com/office/drawing/2012/chart">
                    <c:ext xmlns:c16="http://schemas.microsoft.com/office/drawing/2014/chart" uri="{C3380CC4-5D6E-409C-BE32-E72D297353CC}">
                      <c16:uniqueId val="{00000097-585D-492B-8A1A-47A38EF88EFC}"/>
                    </c:ext>
                  </c:extLst>
                </c:dPt>
                <c:dPt>
                  <c:idx val="6"/>
                  <c:bubble3D val="0"/>
                  <c:spPr>
                    <a:solidFill>
                      <a:schemeClr val="accent1">
                        <a:lumMod val="60000"/>
                      </a:schemeClr>
                    </a:solidFill>
                    <a:ln w="19050">
                      <a:solidFill>
                        <a:schemeClr val="lt1"/>
                      </a:solidFill>
                    </a:ln>
                    <a:effectLst/>
                  </c:spPr>
                  <c:extLst xmlns:c16r2="http://schemas.microsoft.com/office/drawing/2015/06/chart" xmlns:c15="http://schemas.microsoft.com/office/drawing/2012/chart">
                    <c:ext xmlns:c16="http://schemas.microsoft.com/office/drawing/2014/chart" uri="{C3380CC4-5D6E-409C-BE32-E72D297353CC}">
                      <c16:uniqueId val="{00000099-585D-492B-8A1A-47A38EF88EFC}"/>
                    </c:ext>
                  </c:extLst>
                </c:dPt>
                <c:dPt>
                  <c:idx val="7"/>
                  <c:bubble3D val="0"/>
                  <c:spPr>
                    <a:solidFill>
                      <a:schemeClr val="accent2">
                        <a:lumMod val="60000"/>
                      </a:schemeClr>
                    </a:solidFill>
                    <a:ln w="19050">
                      <a:solidFill>
                        <a:schemeClr val="lt1"/>
                      </a:solidFill>
                    </a:ln>
                    <a:effectLst/>
                  </c:spPr>
                  <c:extLst xmlns:c16r2="http://schemas.microsoft.com/office/drawing/2015/06/chart" xmlns:c15="http://schemas.microsoft.com/office/drawing/2012/chart">
                    <c:ext xmlns:c16="http://schemas.microsoft.com/office/drawing/2014/chart" uri="{C3380CC4-5D6E-409C-BE32-E72D297353CC}">
                      <c16:uniqueId val="{0000009B-585D-492B-8A1A-47A38EF88EFC}"/>
                    </c:ext>
                  </c:extLst>
                </c:dPt>
                <c:dPt>
                  <c:idx val="8"/>
                  <c:bubble3D val="0"/>
                  <c:spPr>
                    <a:solidFill>
                      <a:schemeClr val="accent3">
                        <a:lumMod val="60000"/>
                      </a:schemeClr>
                    </a:solidFill>
                    <a:ln w="19050">
                      <a:solidFill>
                        <a:schemeClr val="lt1"/>
                      </a:solidFill>
                    </a:ln>
                    <a:effectLst/>
                  </c:spPr>
                  <c:extLst xmlns:c16r2="http://schemas.microsoft.com/office/drawing/2015/06/chart" xmlns:c15="http://schemas.microsoft.com/office/drawing/2012/chart">
                    <c:ext xmlns:c16="http://schemas.microsoft.com/office/drawing/2014/chart" uri="{C3380CC4-5D6E-409C-BE32-E72D297353CC}">
                      <c16:uniqueId val="{0000009D-585D-492B-8A1A-47A38EF88EFC}"/>
                    </c:ext>
                  </c:extLst>
                </c:dPt>
                <c:dPt>
                  <c:idx val="9"/>
                  <c:bubble3D val="0"/>
                  <c:spPr>
                    <a:solidFill>
                      <a:schemeClr val="accent4">
                        <a:lumMod val="60000"/>
                      </a:schemeClr>
                    </a:solidFill>
                    <a:ln w="19050">
                      <a:solidFill>
                        <a:schemeClr val="lt1"/>
                      </a:solidFill>
                    </a:ln>
                    <a:effectLst/>
                  </c:spPr>
                  <c:extLst xmlns:c16r2="http://schemas.microsoft.com/office/drawing/2015/06/chart" xmlns:c15="http://schemas.microsoft.com/office/drawing/2012/chart">
                    <c:ext xmlns:c16="http://schemas.microsoft.com/office/drawing/2014/chart" uri="{C3380CC4-5D6E-409C-BE32-E72D297353CC}">
                      <c16:uniqueId val="{0000009F-585D-492B-8A1A-47A38EF88EFC}"/>
                    </c:ext>
                  </c:extLst>
                </c:dPt>
                <c:dPt>
                  <c:idx val="10"/>
                  <c:bubble3D val="0"/>
                  <c:spPr>
                    <a:solidFill>
                      <a:schemeClr val="accent5">
                        <a:lumMod val="60000"/>
                      </a:schemeClr>
                    </a:solidFill>
                    <a:ln w="19050">
                      <a:solidFill>
                        <a:schemeClr val="lt1"/>
                      </a:solidFill>
                    </a:ln>
                    <a:effectLst/>
                  </c:spPr>
                  <c:extLst xmlns:c16r2="http://schemas.microsoft.com/office/drawing/2015/06/chart" xmlns:c15="http://schemas.microsoft.com/office/drawing/2012/chart">
                    <c:ext xmlns:c16="http://schemas.microsoft.com/office/drawing/2014/chart" uri="{C3380CC4-5D6E-409C-BE32-E72D297353CC}">
                      <c16:uniqueId val="{000000A1-585D-492B-8A1A-47A38EF88EFC}"/>
                    </c:ext>
                  </c:extLst>
                </c:dPt>
                <c:dPt>
                  <c:idx val="11"/>
                  <c:bubble3D val="0"/>
                  <c:spPr>
                    <a:solidFill>
                      <a:schemeClr val="accent6">
                        <a:lumMod val="60000"/>
                      </a:schemeClr>
                    </a:solidFill>
                    <a:ln w="19050">
                      <a:solidFill>
                        <a:schemeClr val="lt1"/>
                      </a:solidFill>
                    </a:ln>
                    <a:effectLst/>
                  </c:spPr>
                  <c:extLst xmlns:c16r2="http://schemas.microsoft.com/office/drawing/2015/06/chart" xmlns:c15="http://schemas.microsoft.com/office/drawing/2012/chart">
                    <c:ext xmlns:c16="http://schemas.microsoft.com/office/drawing/2014/chart" uri="{C3380CC4-5D6E-409C-BE32-E72D297353CC}">
                      <c16:uniqueId val="{000000A3-585D-492B-8A1A-47A38EF88EFC}"/>
                    </c:ext>
                  </c:extLst>
                </c:dPt>
                <c:dPt>
                  <c:idx val="12"/>
                  <c:bubble3D val="0"/>
                  <c:spPr>
                    <a:solidFill>
                      <a:schemeClr val="accent1">
                        <a:lumMod val="80000"/>
                        <a:lumOff val="20000"/>
                      </a:schemeClr>
                    </a:solidFill>
                    <a:ln w="19050">
                      <a:solidFill>
                        <a:schemeClr val="lt1"/>
                      </a:solidFill>
                    </a:ln>
                    <a:effectLst/>
                  </c:spPr>
                  <c:extLst xmlns:c16r2="http://schemas.microsoft.com/office/drawing/2015/06/chart" xmlns:c15="http://schemas.microsoft.com/office/drawing/2012/chart">
                    <c:ext xmlns:c16="http://schemas.microsoft.com/office/drawing/2014/chart" uri="{C3380CC4-5D6E-409C-BE32-E72D297353CC}">
                      <c16:uniqueId val="{000000A5-585D-492B-8A1A-47A38EF88EFC}"/>
                    </c:ext>
                  </c:extLst>
                </c:dPt>
                <c:dPt>
                  <c:idx val="13"/>
                  <c:bubble3D val="0"/>
                  <c:spPr>
                    <a:solidFill>
                      <a:schemeClr val="accent2">
                        <a:lumMod val="80000"/>
                        <a:lumOff val="20000"/>
                      </a:schemeClr>
                    </a:solidFill>
                    <a:ln w="19050">
                      <a:solidFill>
                        <a:schemeClr val="lt1"/>
                      </a:solidFill>
                    </a:ln>
                    <a:effectLst/>
                  </c:spPr>
                </c:dPt>
                <c:dPt>
                  <c:idx val="14"/>
                  <c:bubble3D val="0"/>
                  <c:spPr>
                    <a:solidFill>
                      <a:schemeClr val="accent3">
                        <a:lumMod val="80000"/>
                        <a:lumOff val="20000"/>
                      </a:schemeClr>
                    </a:solidFill>
                    <a:ln w="19050">
                      <a:solidFill>
                        <a:schemeClr val="lt1"/>
                      </a:solidFill>
                    </a:ln>
                    <a:effectLst/>
                  </c:spPr>
                </c:dPt>
                <c:cat>
                  <c:strRef>
                    <c:extLst>
                      <c:ext xmlns:c15="http://schemas.microsoft.com/office/drawing/2012/chart" uri="{02D57815-91ED-43cb-92C2-25804820EDAC}">
                        <c15:fullRef>
                          <c15:sqref>'Sectoral Allocations'!$A$6:$A$21</c15:sqref>
                        </c15:fullRef>
                        <c15:formulaRef>
                          <c15:sqref>('Sectoral Allocations'!$A$6:$A$19,'Sectoral Allocations'!$A$21)</c15:sqref>
                        </c15:formulaRef>
                      </c:ext>
                    </c:extLst>
                    <c:strCache>
                      <c:ptCount val="15"/>
                      <c:pt idx="0">
                        <c:v>MINISTRY OF AGRICULTURE </c:v>
                      </c:pt>
                      <c:pt idx="1">
                        <c:v>MINISTRY OF COMMERCE, INDUSTRY AND TOURISM</c:v>
                      </c:pt>
                      <c:pt idx="2">
                        <c:v>MINISTRY OF WORKS AND TRANSPORT</c:v>
                      </c:pt>
                      <c:pt idx="3">
                        <c:v>MINISTRY OF BASIC EDUCATION</c:v>
                      </c:pt>
                      <c:pt idx="4">
                        <c:v>MINISTRY OF HIGHER EDUCATION</c:v>
                      </c:pt>
                      <c:pt idx="5">
                        <c:v>MINISTRY OF SCIENCE AND TECHNOLOGY</c:v>
                      </c:pt>
                      <c:pt idx="6">
                        <c:v>MINISTRY OF HEALTH</c:v>
                      </c:pt>
                      <c:pt idx="7">
                        <c:v>MINISTRY FOR SOCIAL WALFARE AND CULTURE</c:v>
                      </c:pt>
                      <c:pt idx="8">
                        <c:v>MINISTRY OF WATER RESOURCES</c:v>
                      </c:pt>
                      <c:pt idx="9">
                        <c:v>MINISTRY OF RURAL DEVELOPMENT</c:v>
                      </c:pt>
                      <c:pt idx="10">
                        <c:v>MINISTRY OF ENVIRONMENT</c:v>
                      </c:pt>
                      <c:pt idx="11">
                        <c:v>MINISTRY OF LAND AND HOUSING</c:v>
                      </c:pt>
                      <c:pt idx="12">
                        <c:v>JUDICIARY</c:v>
                      </c:pt>
                      <c:pt idx="13">
                        <c:v>LEGISLATURE</c:v>
                      </c:pt>
                      <c:pt idx="14">
                        <c:v>Other MDA Expenditure</c:v>
                      </c:pt>
                    </c:strCache>
                  </c:strRef>
                </c:cat>
                <c:val>
                  <c:numRef>
                    <c:extLst>
                      <c:ext xmlns:c15="http://schemas.microsoft.com/office/drawing/2012/chart" uri="{02D57815-91ED-43cb-92C2-25804820EDAC}">
                        <c15:fullRef>
                          <c15:sqref>'Sectoral Allocations'!$F$6:$F$21</c15:sqref>
                        </c15:fullRef>
                        <c15:formulaRef>
                          <c15:sqref>('Sectoral Allocations'!$F$6:$F$19,'Sectoral Allocations'!$F$21)</c15:sqref>
                        </c15:formulaRef>
                      </c:ext>
                    </c:extLst>
                    <c:numCache>
                      <c:formatCode>#,##0</c:formatCode>
                      <c:ptCount val="15"/>
                      <c:pt idx="0">
                        <c:v>1.0899625128E10</c:v>
                      </c:pt>
                      <c:pt idx="1">
                        <c:v>1.570705116E9</c:v>
                      </c:pt>
                      <c:pt idx="2">
                        <c:v>9.020215558E9</c:v>
                      </c:pt>
                      <c:pt idx="3">
                        <c:v>2.6880114494E10</c:v>
                      </c:pt>
                      <c:pt idx="4">
                        <c:v>1.7108188249E10</c:v>
                      </c:pt>
                      <c:pt idx="5">
                        <c:v>3.068201296E9</c:v>
                      </c:pt>
                      <c:pt idx="6">
                        <c:v>1.8867221084E10</c:v>
                      </c:pt>
                      <c:pt idx="7">
                        <c:v>1.530635651E9</c:v>
                      </c:pt>
                      <c:pt idx="8">
                        <c:v>6.073752047E9</c:v>
                      </c:pt>
                      <c:pt idx="9">
                        <c:v>6.149476893E9</c:v>
                      </c:pt>
                      <c:pt idx="10">
                        <c:v>2.410513178E9</c:v>
                      </c:pt>
                      <c:pt idx="11">
                        <c:v>5.421842949E9</c:v>
                      </c:pt>
                      <c:pt idx="12">
                        <c:v>2.496912611E9</c:v>
                      </c:pt>
                      <c:pt idx="13">
                        <c:v>4.671561729E9</c:v>
                      </c:pt>
                      <c:pt idx="14">
                        <c:v>5.3483805503E10</c:v>
                      </c:pt>
                    </c:numCache>
                  </c:numRef>
                </c:val>
                <c:extLst xmlns:c16r2="http://schemas.microsoft.com/office/drawing/2015/06/chart" xmlns:c15="http://schemas.microsoft.com/office/drawing/2012/chart">
                  <c:ext xmlns:c16="http://schemas.microsoft.com/office/drawing/2014/chart" uri="{C3380CC4-5D6E-409C-BE32-E72D297353CC}">
                    <c16:uniqueId val="{00000004-EA83-4594-96FF-245A84AD18D8}"/>
                  </c:ext>
                  <c:ext xmlns:c15="http://schemas.microsoft.com/office/drawing/2012/chart" uri="{02D57815-91ED-43cb-92C2-25804820EDAC}">
                    <c15:categoryFilterExceptions>
                      <c15:categoryFilterException>
                        <c15:sqref>'Sectoral Allocations'!$F$20</c15:sqref>
                        <c15:spPr xmlns:c15="http://schemas.microsoft.com/office/drawing/2012/chart">
                          <a:solidFill>
                            <a:schemeClr val="accent3">
                              <a:lumMod val="80000"/>
                            </a:schemeClr>
                          </a:solidFill>
                          <a:ln w="19050">
                            <a:solidFill>
                              <a:schemeClr val="lt1"/>
                            </a:solidFill>
                          </a:ln>
                          <a:effectLst/>
                        </c15:spPr>
                        <c15:bubble3D val="0"/>
                      </c15:categoryFilterException>
                    </c15:categoryFilterExceptions>
                  </c:ext>
                </c:extLst>
              </c15:ser>
            </c15:filteredPieSeries>
          </c:ext>
        </c:extLst>
      </c:pieChart>
      <c:spPr>
        <a:noFill/>
        <a:ln>
          <a:noFill/>
        </a:ln>
        <a:effectLst/>
      </c:spPr>
    </c:plotArea>
    <c:legend>
      <c:legendPos val="r"/>
      <c:layout>
        <c:manualLayout>
          <c:xMode val="edge"/>
          <c:yMode val="edge"/>
          <c:x val="0.573921225250468"/>
          <c:y val="0.0885027896103151"/>
          <c:w val="0.412899203085611"/>
          <c:h val="0.903467722272421"/>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1"/>
  <c:style val="2"/>
  <c:chart>
    <c:title>
      <c:tx>
        <c:rich>
          <a:bodyPr/>
          <a:lstStyle/>
          <a:p>
            <a:pPr lvl="0">
              <a:defRPr b="0"/>
            </a:pPr>
            <a:r>
              <a:rPr lang="en-US"/>
              <a:t>Top 2019 Budgeted Capital Projects vs Total Capital Expenditure</a:t>
            </a:r>
          </a:p>
        </c:rich>
      </c:tx>
      <c:overlay val="0"/>
    </c:title>
    <c:autoTitleDeleted val="0"/>
    <c:plotArea>
      <c:layout/>
      <c:pieChart>
        <c:varyColors val="1"/>
        <c:ser>
          <c:idx val="0"/>
          <c:order val="0"/>
          <c:dPt>
            <c:idx val="0"/>
            <c:bubble3D val="0"/>
            <c:spPr>
              <a:solidFill>
                <a:srgbClr val="3366CC"/>
              </a:solidFill>
            </c:spPr>
            <c:extLst xmlns:c16r2="http://schemas.microsoft.com/office/drawing/2015/06/chart">
              <c:ext xmlns:c16="http://schemas.microsoft.com/office/drawing/2014/chart" uri="{C3380CC4-5D6E-409C-BE32-E72D297353CC}">
                <c16:uniqueId val="{00000001-1444-4DBA-A225-1A8628727360}"/>
              </c:ext>
            </c:extLst>
          </c:dPt>
          <c:dPt>
            <c:idx val="1"/>
            <c:bubble3D val="0"/>
            <c:spPr>
              <a:solidFill>
                <a:srgbClr val="DC3912"/>
              </a:solidFill>
            </c:spPr>
            <c:extLst xmlns:c16r2="http://schemas.microsoft.com/office/drawing/2015/06/chart">
              <c:ext xmlns:c16="http://schemas.microsoft.com/office/drawing/2014/chart" uri="{C3380CC4-5D6E-409C-BE32-E72D297353CC}">
                <c16:uniqueId val="{00000003-1444-4DBA-A225-1A8628727360}"/>
              </c:ext>
            </c:extLst>
          </c:dPt>
          <c:dPt>
            <c:idx val="2"/>
            <c:bubble3D val="0"/>
            <c:spPr>
              <a:solidFill>
                <a:srgbClr val="FF9900"/>
              </a:solidFill>
            </c:spPr>
            <c:extLst xmlns:c16r2="http://schemas.microsoft.com/office/drawing/2015/06/chart">
              <c:ext xmlns:c16="http://schemas.microsoft.com/office/drawing/2014/chart" uri="{C3380CC4-5D6E-409C-BE32-E72D297353CC}">
                <c16:uniqueId val="{00000005-1444-4DBA-A225-1A8628727360}"/>
              </c:ext>
            </c:extLst>
          </c:dPt>
          <c:dPt>
            <c:idx val="3"/>
            <c:bubble3D val="0"/>
            <c:spPr>
              <a:solidFill>
                <a:srgbClr val="109618"/>
              </a:solidFill>
            </c:spPr>
            <c:extLst xmlns:c16r2="http://schemas.microsoft.com/office/drawing/2015/06/chart">
              <c:ext xmlns:c16="http://schemas.microsoft.com/office/drawing/2014/chart" uri="{C3380CC4-5D6E-409C-BE32-E72D297353CC}">
                <c16:uniqueId val="{00000007-1444-4DBA-A225-1A8628727360}"/>
              </c:ext>
            </c:extLst>
          </c:dPt>
          <c:dPt>
            <c:idx val="4"/>
            <c:bubble3D val="0"/>
            <c:spPr>
              <a:solidFill>
                <a:srgbClr val="990099"/>
              </a:solidFill>
            </c:spPr>
            <c:extLst xmlns:c16r2="http://schemas.microsoft.com/office/drawing/2015/06/chart">
              <c:ext xmlns:c16="http://schemas.microsoft.com/office/drawing/2014/chart" uri="{C3380CC4-5D6E-409C-BE32-E72D297353CC}">
                <c16:uniqueId val="{00000009-1444-4DBA-A225-1A8628727360}"/>
              </c:ext>
            </c:extLst>
          </c:dPt>
          <c:dPt>
            <c:idx val="5"/>
            <c:bubble3D val="0"/>
            <c:spPr>
              <a:solidFill>
                <a:srgbClr val="0099C6"/>
              </a:solidFill>
            </c:spPr>
            <c:extLst xmlns:c16r2="http://schemas.microsoft.com/office/drawing/2015/06/chart">
              <c:ext xmlns:c16="http://schemas.microsoft.com/office/drawing/2014/chart" uri="{C3380CC4-5D6E-409C-BE32-E72D297353CC}">
                <c16:uniqueId val="{0000000B-1444-4DBA-A225-1A8628727360}"/>
              </c:ext>
            </c:extLst>
          </c:dPt>
          <c:cat>
            <c:strRef>
              <c:extLst>
                <c:ext xmlns:c15="http://schemas.microsoft.com/office/drawing/2012/chart" uri="{02D57815-91ED-43cb-92C2-25804820EDAC}">
                  <c15:fullRef>
                    <c15:sqref>'Main Capital Allocations '!$A$44:$A$51</c15:sqref>
                  </c15:fullRef>
                </c:ext>
              </c:extLst>
              <c:f>('Main Capital Allocations '!$A$44:$A$49,'Main Capital Allocations '!$A$51)</c:f>
              <c:strCache>
                <c:ptCount val="7"/>
                <c:pt idx="0">
                  <c:v>Purchase of fertilizer</c:v>
                </c:pt>
                <c:pt idx="1">
                  <c:v>Purchase of Grains </c:v>
                </c:pt>
                <c:pt idx="2">
                  <c:v>Dams and Irrigation Sceme</c:v>
                </c:pt>
                <c:pt idx="3">
                  <c:v>Recapitalisation and Aquisation of Shares</c:v>
                </c:pt>
                <c:pt idx="4">
                  <c:v>Resussitation of State Dormant Industries</c:v>
                </c:pt>
                <c:pt idx="5">
                  <c:v>Statewide Electrification Project</c:v>
                </c:pt>
                <c:pt idx="6">
                  <c:v>Other Capital Projects</c:v>
                </c:pt>
              </c:strCache>
            </c:strRef>
          </c:cat>
          <c:val>
            <c:numRef>
              <c:extLst>
                <c:ext xmlns:c15="http://schemas.microsoft.com/office/drawing/2012/chart" uri="{02D57815-91ED-43cb-92C2-25804820EDAC}">
                  <c15:fullRef>
                    <c15:sqref>'Main Capital Allocations '!$B$44:$B$51</c15:sqref>
                  </c15:fullRef>
                </c:ext>
              </c:extLst>
              <c:f>('Main Capital Allocations '!$B$44:$B$49,'Main Capital Allocations '!$B$51)</c:f>
              <c:numCache>
                <c:formatCode>#,##0</c:formatCode>
                <c:ptCount val="7"/>
                <c:pt idx="0">
                  <c:v>3.0E9</c:v>
                </c:pt>
                <c:pt idx="1">
                  <c:v>3.0E8</c:v>
                </c:pt>
                <c:pt idx="2">
                  <c:v>9.0E8</c:v>
                </c:pt>
                <c:pt idx="3">
                  <c:v>4.0E8</c:v>
                </c:pt>
                <c:pt idx="4">
                  <c:v>2.3E8</c:v>
                </c:pt>
                <c:pt idx="5">
                  <c:v>1.065E9</c:v>
                </c:pt>
                <c:pt idx="6" formatCode="_(* #,##0_);_(* \(#,##0\);_(* &quot;-&quot;??_);_(@_)">
                  <c:v>9.1469252428E10</c:v>
                </c:pt>
              </c:numCache>
            </c:numRef>
          </c:val>
          <c:extLst xmlns:c16r2="http://schemas.microsoft.com/office/drawing/2015/06/chart">
            <c:ext xmlns:c16="http://schemas.microsoft.com/office/drawing/2014/chart" uri="{C3380CC4-5D6E-409C-BE32-E72D297353CC}">
              <c16:uniqueId val="{0000000E-1444-4DBA-A225-1A8628727360}"/>
            </c:ext>
            <c:ext xmlns:c15="http://schemas.microsoft.com/office/drawing/2012/chart" uri="{02D57815-91ED-43cb-92C2-25804820EDAC}">
              <c15:categoryFilterExceptions>
                <c15:categoryFilterException>
                  <c15:sqref>'Main Capital Allocations '!$B$50</c15:sqref>
                  <c15:spPr xmlns:c15="http://schemas.microsoft.com/office/drawing/2012/chart">
                    <a:solidFill>
                      <a:srgbClr val="DD4477"/>
                    </a:solidFill>
                  </c15:spPr>
                  <c15:bubble3D val="0"/>
                </c15:categoryFilterException>
              </c15:categoryFilterExceptions>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06432720909886"/>
          <c:y val="0.126016795070428"/>
          <c:w val="0.38023394575678"/>
          <c:h val="0.824174714009805"/>
        </c:manualLayout>
      </c:layout>
      <c:overlay val="0"/>
    </c:legend>
    <c:plotVisOnly val="1"/>
    <c:dispBlanksAs val="zero"/>
    <c:showDLblsOverMax val="1"/>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1"/>
  <c:style val="2"/>
  <c:chart>
    <c:title>
      <c:tx>
        <c:rich>
          <a:bodyPr/>
          <a:lstStyle/>
          <a:p>
            <a:pPr lvl="0">
              <a:defRPr b="0"/>
            </a:pPr>
            <a:r>
              <a:rPr lang="en-US"/>
              <a:t>Top 2019</a:t>
            </a:r>
            <a:r>
              <a:rPr lang="en-US" baseline="0"/>
              <a:t> Budgeted </a:t>
            </a:r>
            <a:r>
              <a:rPr lang="en-US"/>
              <a:t>Capital Projects vs Total Budget</a:t>
            </a:r>
          </a:p>
        </c:rich>
      </c:tx>
      <c:overlay val="0"/>
    </c:title>
    <c:autoTitleDeleted val="0"/>
    <c:plotArea>
      <c:layout/>
      <c:pieChart>
        <c:varyColors val="1"/>
        <c:ser>
          <c:idx val="0"/>
          <c:order val="0"/>
          <c:dPt>
            <c:idx val="0"/>
            <c:bubble3D val="0"/>
            <c:spPr>
              <a:solidFill>
                <a:srgbClr val="3366CC"/>
              </a:solidFill>
            </c:spPr>
            <c:extLst xmlns:c16r2="http://schemas.microsoft.com/office/drawing/2015/06/chart">
              <c:ext xmlns:c16="http://schemas.microsoft.com/office/drawing/2014/chart" uri="{C3380CC4-5D6E-409C-BE32-E72D297353CC}">
                <c16:uniqueId val="{00000001-C3AB-4638-81EE-6F5321405DD6}"/>
              </c:ext>
            </c:extLst>
          </c:dPt>
          <c:dPt>
            <c:idx val="1"/>
            <c:bubble3D val="0"/>
            <c:spPr>
              <a:solidFill>
                <a:srgbClr val="DC3912"/>
              </a:solidFill>
            </c:spPr>
            <c:extLst xmlns:c16r2="http://schemas.microsoft.com/office/drawing/2015/06/chart">
              <c:ext xmlns:c16="http://schemas.microsoft.com/office/drawing/2014/chart" uri="{C3380CC4-5D6E-409C-BE32-E72D297353CC}">
                <c16:uniqueId val="{00000003-C3AB-4638-81EE-6F5321405DD6}"/>
              </c:ext>
            </c:extLst>
          </c:dPt>
          <c:dPt>
            <c:idx val="2"/>
            <c:bubble3D val="0"/>
            <c:spPr>
              <a:solidFill>
                <a:srgbClr val="FF9900"/>
              </a:solidFill>
            </c:spPr>
            <c:extLst xmlns:c16r2="http://schemas.microsoft.com/office/drawing/2015/06/chart">
              <c:ext xmlns:c16="http://schemas.microsoft.com/office/drawing/2014/chart" uri="{C3380CC4-5D6E-409C-BE32-E72D297353CC}">
                <c16:uniqueId val="{00000005-C3AB-4638-81EE-6F5321405DD6}"/>
              </c:ext>
            </c:extLst>
          </c:dPt>
          <c:dPt>
            <c:idx val="3"/>
            <c:bubble3D val="0"/>
            <c:spPr>
              <a:solidFill>
                <a:srgbClr val="109618"/>
              </a:solidFill>
            </c:spPr>
            <c:extLst xmlns:c16r2="http://schemas.microsoft.com/office/drawing/2015/06/chart">
              <c:ext xmlns:c16="http://schemas.microsoft.com/office/drawing/2014/chart" uri="{C3380CC4-5D6E-409C-BE32-E72D297353CC}">
                <c16:uniqueId val="{00000007-C3AB-4638-81EE-6F5321405DD6}"/>
              </c:ext>
            </c:extLst>
          </c:dPt>
          <c:dPt>
            <c:idx val="4"/>
            <c:bubble3D val="0"/>
            <c:spPr>
              <a:solidFill>
                <a:srgbClr val="990099"/>
              </a:solidFill>
            </c:spPr>
            <c:extLst xmlns:c16r2="http://schemas.microsoft.com/office/drawing/2015/06/chart">
              <c:ext xmlns:c16="http://schemas.microsoft.com/office/drawing/2014/chart" uri="{C3380CC4-5D6E-409C-BE32-E72D297353CC}">
                <c16:uniqueId val="{00000009-C3AB-4638-81EE-6F5321405DD6}"/>
              </c:ext>
            </c:extLst>
          </c:dPt>
          <c:dPt>
            <c:idx val="5"/>
            <c:bubble3D val="0"/>
            <c:spPr>
              <a:solidFill>
                <a:srgbClr val="0099C6"/>
              </a:solidFill>
            </c:spPr>
            <c:extLst xmlns:c16r2="http://schemas.microsoft.com/office/drawing/2015/06/chart">
              <c:ext xmlns:c16="http://schemas.microsoft.com/office/drawing/2014/chart" uri="{C3380CC4-5D6E-409C-BE32-E72D297353CC}">
                <c16:uniqueId val="{0000000B-C3AB-4638-81EE-6F5321405DD6}"/>
              </c:ext>
            </c:extLst>
          </c:dPt>
          <c:dPt>
            <c:idx val="6"/>
            <c:bubble3D val="0"/>
            <c:spPr>
              <a:solidFill>
                <a:srgbClr val="66AA00"/>
              </a:solidFill>
            </c:spPr>
          </c:dPt>
          <c:cat>
            <c:strRef>
              <c:extLst>
                <c:ext xmlns:c15="http://schemas.microsoft.com/office/drawing/2012/chart" uri="{02D57815-91ED-43cb-92C2-25804820EDAC}">
                  <c15:fullRef>
                    <c15:sqref>'Main Capital Allocations '!$A$44:$A$53</c15:sqref>
                  </c15:fullRef>
                </c:ext>
              </c:extLst>
              <c:f>('Main Capital Allocations '!$A$44:$A$49,'Main Capital Allocations '!$A$51,'Main Capital Allocations '!$A$53)</c:f>
              <c:strCache>
                <c:ptCount val="8"/>
                <c:pt idx="0">
                  <c:v>Purchase of fertilizer</c:v>
                </c:pt>
                <c:pt idx="1">
                  <c:v>Purchase of Grains </c:v>
                </c:pt>
                <c:pt idx="2">
                  <c:v>Dams and Irrigation Sceme</c:v>
                </c:pt>
                <c:pt idx="3">
                  <c:v>Recapitalisation and Aquisation of Shares</c:v>
                </c:pt>
                <c:pt idx="4">
                  <c:v>Resussitation of State Dormant Industries</c:v>
                </c:pt>
                <c:pt idx="5">
                  <c:v>Statewide Electrification Project</c:v>
                </c:pt>
                <c:pt idx="6">
                  <c:v>Other Capital Projects</c:v>
                </c:pt>
                <c:pt idx="7">
                  <c:v>Total Recurrent </c:v>
                </c:pt>
              </c:strCache>
            </c:strRef>
          </c:cat>
          <c:val>
            <c:numRef>
              <c:extLst>
                <c:ext xmlns:c15="http://schemas.microsoft.com/office/drawing/2012/chart" uri="{02D57815-91ED-43cb-92C2-25804820EDAC}">
                  <c15:fullRef>
                    <c15:sqref>'Main Capital Allocations '!$B$44:$B$53</c15:sqref>
                  </c15:fullRef>
                </c:ext>
              </c:extLst>
              <c:f>('Main Capital Allocations '!$B$44:$B$49,'Main Capital Allocations '!$B$51,'Main Capital Allocations '!$B$53)</c:f>
              <c:numCache>
                <c:formatCode>#,##0</c:formatCode>
                <c:ptCount val="8"/>
                <c:pt idx="0">
                  <c:v>3.0E9</c:v>
                </c:pt>
                <c:pt idx="1">
                  <c:v>3.0E8</c:v>
                </c:pt>
                <c:pt idx="2">
                  <c:v>9.0E8</c:v>
                </c:pt>
                <c:pt idx="3">
                  <c:v>4.0E8</c:v>
                </c:pt>
                <c:pt idx="4">
                  <c:v>2.3E8</c:v>
                </c:pt>
                <c:pt idx="5">
                  <c:v>1.065E9</c:v>
                </c:pt>
                <c:pt idx="6" formatCode="_(* #,##0_);_(* \(#,##0\);_(* &quot;-&quot;??_);_(@_)">
                  <c:v>9.1469252428E10</c:v>
                </c:pt>
                <c:pt idx="7" formatCode="_(* #,##0_);_(* \(#,##0\);_(* &quot;-&quot;??_);_(@_)">
                  <c:v>7.2288519058E10</c:v>
                </c:pt>
              </c:numCache>
            </c:numRef>
          </c:val>
          <c:extLst xmlns:c16r2="http://schemas.microsoft.com/office/drawing/2015/06/chart">
            <c:ext xmlns:c16="http://schemas.microsoft.com/office/drawing/2014/chart" uri="{C3380CC4-5D6E-409C-BE32-E72D297353CC}">
              <c16:uniqueId val="{00000010-C3AB-4638-81EE-6F5321405DD6}"/>
            </c:ext>
            <c:ext xmlns:c15="http://schemas.microsoft.com/office/drawing/2012/chart" uri="{02D57815-91ED-43cb-92C2-25804820EDAC}">
              <c15:categoryFilterExceptions>
                <c15:categoryFilterException>
                  <c15:sqref>'Main Capital Allocations '!$B$50</c15:sqref>
                  <c15:spPr xmlns:c15="http://schemas.microsoft.com/office/drawing/2012/chart">
                    <a:solidFill>
                      <a:srgbClr val="DD4477"/>
                    </a:solidFill>
                  </c15:spPr>
                  <c15:bubble3D val="0"/>
                </c15:categoryFilterException>
              </c15:categoryFilterExceptions>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15321609798775"/>
          <c:y val="0.126016795070428"/>
          <c:w val="0.371345056867891"/>
          <c:h val="0.824174714009805"/>
        </c:manualLayout>
      </c:layout>
      <c:overlay val="0"/>
    </c:legend>
    <c:plotVisOnly val="1"/>
    <c:dispBlanksAs val="zero"/>
    <c:showDLblsOverMax val="1"/>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 Id="rId2"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 Id="rId2" Type="http://schemas.openxmlformats.org/officeDocument/2006/relationships/chart" Target="../charts/chart7.xml"/></Relationships>
</file>

<file path=xl/drawings/_rels/drawing5.xml.rels><?xml version="1.0" encoding="UTF-8" standalone="yes"?>
<Relationships xmlns="http://schemas.openxmlformats.org/package/2006/relationships"><Relationship Id="rId1" Type="http://schemas.openxmlformats.org/officeDocument/2006/relationships/chart" Target="../charts/chart8.xml"/><Relationship Id="rId2"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1</xdr:col>
      <xdr:colOff>2105025</xdr:colOff>
      <xdr:row>40</xdr:row>
      <xdr:rowOff>85725</xdr:rowOff>
    </xdr:from>
    <xdr:ext cx="5715000" cy="3533775"/>
    <xdr:graphicFrame macro="">
      <xdr:nvGraphicFramePr>
        <xdr:cNvPr id="2" name="Chart 8" title="Chart">
          <a:extLst>
            <a:ext uri="{FF2B5EF4-FFF2-40B4-BE49-F238E27FC236}">
              <a16:creationId xmlns:a16="http://schemas.microsoft.com/office/drawing/2014/main" xmlns="" id="{536810C0-D3AA-457E-AA04-A42202EC67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4</xdr:col>
      <xdr:colOff>1495425</xdr:colOff>
      <xdr:row>40</xdr:row>
      <xdr:rowOff>66675</xdr:rowOff>
    </xdr:from>
    <xdr:ext cx="5715000" cy="3533775"/>
    <xdr:graphicFrame macro="">
      <xdr:nvGraphicFramePr>
        <xdr:cNvPr id="3" name="Chart 8" title="Chart">
          <a:extLst>
            <a:ext uri="{FF2B5EF4-FFF2-40B4-BE49-F238E27FC236}">
              <a16:creationId xmlns:a16="http://schemas.microsoft.com/office/drawing/2014/main" xmlns="" id="{C9EBCCB2-CBBE-4EA4-B9C2-D215A3779C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drawings/drawing2.xml><?xml version="1.0" encoding="utf-8"?>
<xdr:wsDr xmlns:xdr="http://schemas.openxmlformats.org/drawingml/2006/spreadsheetDrawing" xmlns:a="http://schemas.openxmlformats.org/drawingml/2006/main">
  <xdr:oneCellAnchor>
    <xdr:from>
      <xdr:col>4</xdr:col>
      <xdr:colOff>1533525</xdr:colOff>
      <xdr:row>20</xdr:row>
      <xdr:rowOff>19050</xdr:rowOff>
    </xdr:from>
    <xdr:ext cx="5715000" cy="3533775"/>
    <xdr:graphicFrame macro="">
      <xdr:nvGraphicFramePr>
        <xdr:cNvPr id="2" name="Chart 7" title="Chart">
          <a:extLst>
            <a:ext uri="{FF2B5EF4-FFF2-40B4-BE49-F238E27FC236}">
              <a16:creationId xmlns:a16="http://schemas.microsoft.com/office/drawing/2014/main" xmlns="" id="{8CAC3F2E-E479-4662-932D-B2F2186D19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2</xdr:col>
      <xdr:colOff>0</xdr:colOff>
      <xdr:row>20</xdr:row>
      <xdr:rowOff>0</xdr:rowOff>
    </xdr:from>
    <xdr:ext cx="5715000" cy="3533775"/>
    <xdr:graphicFrame macro="">
      <xdr:nvGraphicFramePr>
        <xdr:cNvPr id="3" name="Chart 8" title="Chart">
          <a:extLst>
            <a:ext uri="{FF2B5EF4-FFF2-40B4-BE49-F238E27FC236}">
              <a16:creationId xmlns:a16="http://schemas.microsoft.com/office/drawing/2014/main" xmlns="" id="{0438AB14-AD83-410E-B67A-89AF9B1BCE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drawings/drawing3.xml><?xml version="1.0" encoding="utf-8"?>
<xdr:wsDr xmlns:xdr="http://schemas.openxmlformats.org/drawingml/2006/spreadsheetDrawing" xmlns:a="http://schemas.openxmlformats.org/drawingml/2006/main">
  <xdr:twoCellAnchor>
    <xdr:from>
      <xdr:col>1</xdr:col>
      <xdr:colOff>676275</xdr:colOff>
      <xdr:row>12</xdr:row>
      <xdr:rowOff>0</xdr:rowOff>
    </xdr:from>
    <xdr:to>
      <xdr:col>4</xdr:col>
      <xdr:colOff>171450</xdr:colOff>
      <xdr:row>25</xdr:row>
      <xdr:rowOff>142875</xdr:rowOff>
    </xdr:to>
    <xdr:graphicFrame macro="">
      <xdr:nvGraphicFramePr>
        <xdr:cNvPr id="3" name="Chart 2">
          <a:extLst>
            <a:ext uri="{FF2B5EF4-FFF2-40B4-BE49-F238E27FC236}">
              <a16:creationId xmlns:a16="http://schemas.microsoft.com/office/drawing/2014/main" xmlns="" id="{BB0927AB-EB97-4D03-AA74-0095CAF82B1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1</xdr:col>
      <xdr:colOff>419100</xdr:colOff>
      <xdr:row>22</xdr:row>
      <xdr:rowOff>180975</xdr:rowOff>
    </xdr:from>
    <xdr:ext cx="5715000" cy="3533775"/>
    <xdr:graphicFrame macro="">
      <xdr:nvGraphicFramePr>
        <xdr:cNvPr id="2" name="Chart 1" title="Chart">
          <a:extLst>
            <a:ext uri="{FF2B5EF4-FFF2-40B4-BE49-F238E27FC236}">
              <a16:creationId xmlns:a16="http://schemas.microsoft.com/office/drawing/2014/main" xmlns=""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276224</xdr:colOff>
      <xdr:row>23</xdr:row>
      <xdr:rowOff>9525</xdr:rowOff>
    </xdr:from>
    <xdr:to>
      <xdr:col>6</xdr:col>
      <xdr:colOff>1990724</xdr:colOff>
      <xdr:row>40</xdr:row>
      <xdr:rowOff>95250</xdr:rowOff>
    </xdr:to>
    <xdr:graphicFrame macro="">
      <xdr:nvGraphicFramePr>
        <xdr:cNvPr id="3" name="Chart 2">
          <a:extLst>
            <a:ext uri="{FF2B5EF4-FFF2-40B4-BE49-F238E27FC236}">
              <a16:creationId xmlns:a16="http://schemas.microsoft.com/office/drawing/2014/main" xmlns="" id="{53225827-A42D-4291-BB83-44AED51A15A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3</xdr:col>
      <xdr:colOff>1209675</xdr:colOff>
      <xdr:row>54</xdr:row>
      <xdr:rowOff>180975</xdr:rowOff>
    </xdr:from>
    <xdr:ext cx="5715000" cy="3533775"/>
    <xdr:graphicFrame macro="">
      <xdr:nvGraphicFramePr>
        <xdr:cNvPr id="3" name="Chart 3" title="Chart">
          <a:extLst>
            <a:ext uri="{FF2B5EF4-FFF2-40B4-BE49-F238E27FC236}">
              <a16:creationId xmlns:a16="http://schemas.microsoft.com/office/drawing/2014/main" xmlns=""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xdr:col>
      <xdr:colOff>304800</xdr:colOff>
      <xdr:row>54</xdr:row>
      <xdr:rowOff>190500</xdr:rowOff>
    </xdr:from>
    <xdr:ext cx="5715000" cy="3533775"/>
    <xdr:graphicFrame macro="">
      <xdr:nvGraphicFramePr>
        <xdr:cNvPr id="4" name="Chart 4" title="Chart">
          <a:extLst>
            <a:ext uri="{FF2B5EF4-FFF2-40B4-BE49-F238E27FC236}">
              <a16:creationId xmlns:a16="http://schemas.microsoft.com/office/drawing/2014/main" xmlns=""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4" Type="http://schemas.openxmlformats.org/officeDocument/2006/relationships/comments" Target="../comments1.xml"/><Relationship Id="rId1" Type="http://schemas.openxmlformats.org/officeDocument/2006/relationships/printerSettings" Target="../printerSettings/printerSettings2.bin"/><Relationship Id="rId2"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 Id="rId2"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 Id="rId2" Type="http://schemas.openxmlformats.org/officeDocument/2006/relationships/vmlDrawing" Target="../drawings/vmlDrawing2.vml"/><Relationship Id="rId3"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 Id="rId2"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ummaryBelow="0" summaryRight="0"/>
  </sheetPr>
  <dimension ref="A1:D1002"/>
  <sheetViews>
    <sheetView zoomScale="130" zoomScaleNormal="130" workbookViewId="0">
      <selection activeCell="A6" sqref="A6"/>
    </sheetView>
  </sheetViews>
  <sheetFormatPr baseColWidth="10" defaultColWidth="14.5" defaultRowHeight="15" customHeight="1" x14ac:dyDescent="0.15"/>
  <cols>
    <col min="1" max="1" width="51.83203125" customWidth="1"/>
    <col min="2" max="2" width="34.5" customWidth="1"/>
    <col min="3" max="3" width="24.5" customWidth="1"/>
    <col min="4" max="6" width="14.5" customWidth="1"/>
  </cols>
  <sheetData>
    <row r="1" spans="1:4" ht="15.75" customHeight="1" x14ac:dyDescent="0.15">
      <c r="A1" s="65" t="s">
        <v>115</v>
      </c>
    </row>
    <row r="2" spans="1:4" ht="15.75" customHeight="1" x14ac:dyDescent="0.15">
      <c r="A2" s="65" t="s">
        <v>0</v>
      </c>
    </row>
    <row r="3" spans="1:4" ht="15.75" customHeight="1" x14ac:dyDescent="0.15">
      <c r="A3" s="3"/>
    </row>
    <row r="4" spans="1:4" ht="15.75" customHeight="1" x14ac:dyDescent="0.15">
      <c r="A4" s="7" t="s">
        <v>54</v>
      </c>
    </row>
    <row r="5" spans="1:4" ht="15.75" customHeight="1" x14ac:dyDescent="0.15">
      <c r="A5" s="3"/>
    </row>
    <row r="6" spans="1:4" ht="15.75" customHeight="1" x14ac:dyDescent="0.15">
      <c r="A6" s="3"/>
    </row>
    <row r="7" spans="1:4" ht="15.75" customHeight="1" x14ac:dyDescent="0.15">
      <c r="A7" s="4" t="s">
        <v>1</v>
      </c>
      <c r="B7" s="4" t="s">
        <v>9</v>
      </c>
      <c r="C7" s="4"/>
    </row>
    <row r="8" spans="1:4" ht="15.75" customHeight="1" x14ac:dyDescent="0.15">
      <c r="A8" s="46" t="s">
        <v>4</v>
      </c>
      <c r="B8" s="47" t="s">
        <v>49</v>
      </c>
      <c r="C8" s="47" t="s">
        <v>50</v>
      </c>
    </row>
    <row r="9" spans="1:4" ht="15.75" customHeight="1" x14ac:dyDescent="0.15">
      <c r="A9" s="5" t="s">
        <v>89</v>
      </c>
      <c r="B9" s="50">
        <v>360000000</v>
      </c>
      <c r="C9" s="48">
        <f t="shared" ref="C9:C17" si="0">B9/1000000000</f>
        <v>0.36</v>
      </c>
    </row>
    <row r="10" spans="1:4" ht="15.75" customHeight="1" x14ac:dyDescent="0.15">
      <c r="A10" s="6" t="s">
        <v>90</v>
      </c>
      <c r="B10" s="50">
        <v>3251000000</v>
      </c>
      <c r="C10" s="48">
        <f t="shared" si="0"/>
        <v>3.2509999999999999</v>
      </c>
    </row>
    <row r="11" spans="1:4" ht="15.75" customHeight="1" x14ac:dyDescent="0.15">
      <c r="A11" s="6" t="s">
        <v>91</v>
      </c>
      <c r="B11" s="50">
        <v>1500000000</v>
      </c>
      <c r="C11" s="48">
        <f t="shared" si="0"/>
        <v>1.5</v>
      </c>
      <c r="D11" s="8"/>
    </row>
    <row r="12" spans="1:4" ht="15.75" customHeight="1" x14ac:dyDescent="0.15">
      <c r="A12" s="6" t="s">
        <v>92</v>
      </c>
      <c r="B12" s="50">
        <v>2500000000</v>
      </c>
      <c r="C12" s="48">
        <f t="shared" si="0"/>
        <v>2.5</v>
      </c>
      <c r="D12" s="8"/>
    </row>
    <row r="13" spans="1:4" ht="15.75" customHeight="1" x14ac:dyDescent="0.15">
      <c r="A13" s="6" t="s">
        <v>93</v>
      </c>
      <c r="B13" s="50">
        <v>10000000000</v>
      </c>
      <c r="C13" s="48">
        <f t="shared" si="0"/>
        <v>10</v>
      </c>
      <c r="D13" s="8"/>
    </row>
    <row r="14" spans="1:4" ht="15.75" customHeight="1" x14ac:dyDescent="0.15">
      <c r="A14" s="6" t="s">
        <v>94</v>
      </c>
      <c r="B14" s="50">
        <v>1473832845</v>
      </c>
      <c r="C14" s="48">
        <f t="shared" si="0"/>
        <v>1.473832845</v>
      </c>
      <c r="D14" s="8"/>
    </row>
    <row r="15" spans="1:4" ht="15.75" customHeight="1" x14ac:dyDescent="0.15">
      <c r="A15" s="6" t="s">
        <v>95</v>
      </c>
      <c r="B15" s="50">
        <v>1000000000</v>
      </c>
      <c r="C15" s="48">
        <f t="shared" si="0"/>
        <v>1</v>
      </c>
      <c r="D15" s="8"/>
    </row>
    <row r="16" spans="1:4" ht="15.75" customHeight="1" x14ac:dyDescent="0.15">
      <c r="A16" s="6"/>
      <c r="B16" s="50"/>
      <c r="C16" s="48">
        <f t="shared" si="0"/>
        <v>0</v>
      </c>
      <c r="D16" s="8"/>
    </row>
    <row r="17" spans="1:3" ht="15.75" customHeight="1" x14ac:dyDescent="0.15">
      <c r="A17" s="46" t="s">
        <v>18</v>
      </c>
      <c r="B17" s="51">
        <f>SUM(B9:B16)</f>
        <v>20084832845</v>
      </c>
      <c r="C17" s="52">
        <f t="shared" si="0"/>
        <v>20.084832845000001</v>
      </c>
    </row>
    <row r="18" spans="1:3" ht="15.75" customHeight="1" x14ac:dyDescent="0.15">
      <c r="A18" s="3"/>
      <c r="B18" s="3"/>
    </row>
    <row r="19" spans="1:3" ht="15.75" customHeight="1" x14ac:dyDescent="0.15">
      <c r="A19" s="4" t="s">
        <v>21</v>
      </c>
      <c r="B19" s="4" t="s">
        <v>9</v>
      </c>
      <c r="C19" s="4"/>
    </row>
    <row r="20" spans="1:3" ht="15.75" customHeight="1" x14ac:dyDescent="0.15">
      <c r="A20" s="46" t="s">
        <v>4</v>
      </c>
      <c r="B20" s="47" t="s">
        <v>49</v>
      </c>
      <c r="C20" s="47" t="s">
        <v>50</v>
      </c>
    </row>
    <row r="21" spans="1:3" ht="15.75" customHeight="1" x14ac:dyDescent="0.15">
      <c r="A21" s="5" t="s">
        <v>96</v>
      </c>
      <c r="B21" s="59">
        <v>400000000</v>
      </c>
      <c r="C21" s="49">
        <f t="shared" ref="C21:C27" si="1">B21/1000000000</f>
        <v>0.4</v>
      </c>
    </row>
    <row r="22" spans="1:3" ht="15.75" customHeight="1" x14ac:dyDescent="0.15">
      <c r="A22" s="6" t="s">
        <v>97</v>
      </c>
      <c r="B22" s="59">
        <v>500000000</v>
      </c>
      <c r="C22" s="49">
        <f t="shared" si="1"/>
        <v>0.5</v>
      </c>
    </row>
    <row r="23" spans="1:3" ht="15.75" customHeight="1" x14ac:dyDescent="0.15">
      <c r="A23" s="6" t="s">
        <v>98</v>
      </c>
      <c r="B23" s="59">
        <v>342872000</v>
      </c>
      <c r="C23" s="49">
        <f t="shared" si="1"/>
        <v>0.34287200000000001</v>
      </c>
    </row>
    <row r="24" spans="1:3" ht="15.75" customHeight="1" x14ac:dyDescent="0.15">
      <c r="A24" s="9" t="s">
        <v>99</v>
      </c>
      <c r="B24" s="59">
        <v>579835554</v>
      </c>
      <c r="C24" s="49">
        <f t="shared" si="1"/>
        <v>0.57983555399999998</v>
      </c>
    </row>
    <row r="25" spans="1:3" ht="15.75" customHeight="1" x14ac:dyDescent="0.15">
      <c r="A25" s="9"/>
      <c r="B25" s="59">
        <v>0</v>
      </c>
      <c r="C25" s="49">
        <f t="shared" si="1"/>
        <v>0</v>
      </c>
    </row>
    <row r="26" spans="1:3" ht="15.75" customHeight="1" x14ac:dyDescent="0.15">
      <c r="A26" s="9"/>
      <c r="B26" s="59"/>
      <c r="C26" s="49">
        <f t="shared" si="1"/>
        <v>0</v>
      </c>
    </row>
    <row r="27" spans="1:3" ht="15.75" customHeight="1" x14ac:dyDescent="0.15">
      <c r="A27" s="46" t="s">
        <v>24</v>
      </c>
      <c r="B27" s="51">
        <f>SUM(B21:B26)</f>
        <v>1822707554</v>
      </c>
      <c r="C27" s="53">
        <f t="shared" si="1"/>
        <v>1.822707554</v>
      </c>
    </row>
    <row r="28" spans="1:3" ht="15.75" customHeight="1" thickBot="1" x14ac:dyDescent="0.2"/>
    <row r="29" spans="1:3" ht="15.75" customHeight="1" x14ac:dyDescent="0.15">
      <c r="A29" s="54" t="s">
        <v>48</v>
      </c>
    </row>
    <row r="30" spans="1:3" ht="15.75" customHeight="1" x14ac:dyDescent="0.15">
      <c r="A30" s="55" t="s">
        <v>25</v>
      </c>
    </row>
    <row r="31" spans="1:3" ht="15.75" customHeight="1" x14ac:dyDescent="0.15">
      <c r="A31" s="56" t="s">
        <v>53</v>
      </c>
    </row>
    <row r="32" spans="1:3" ht="15.75" customHeight="1" x14ac:dyDescent="0.15">
      <c r="A32" s="57" t="s">
        <v>52</v>
      </c>
    </row>
    <row r="33" spans="1:1" ht="15.75" customHeight="1" thickBot="1" x14ac:dyDescent="0.2">
      <c r="A33" s="58" t="s">
        <v>51</v>
      </c>
    </row>
    <row r="34" spans="1:1" ht="15.75" customHeight="1" x14ac:dyDescent="0.15"/>
    <row r="35" spans="1:1" ht="15.75" customHeight="1" x14ac:dyDescent="0.15"/>
    <row r="36" spans="1:1" ht="15.75" customHeight="1" x14ac:dyDescent="0.15"/>
    <row r="37" spans="1:1" ht="15.75" customHeight="1" x14ac:dyDescent="0.15"/>
    <row r="38" spans="1:1" ht="15.75" customHeight="1" x14ac:dyDescent="0.15"/>
    <row r="39" spans="1:1" ht="15.75" customHeight="1" x14ac:dyDescent="0.15"/>
    <row r="40" spans="1:1" ht="15.75" customHeight="1" x14ac:dyDescent="0.15"/>
    <row r="41" spans="1:1" ht="15.75" customHeight="1" x14ac:dyDescent="0.15"/>
    <row r="42" spans="1:1" ht="15.75" customHeight="1" x14ac:dyDescent="0.15"/>
    <row r="43" spans="1:1" ht="15.75" customHeight="1" x14ac:dyDescent="0.15"/>
    <row r="44" spans="1:1" ht="15.75" customHeight="1" x14ac:dyDescent="0.15"/>
    <row r="45" spans="1:1" ht="15.75" customHeight="1" x14ac:dyDescent="0.15"/>
    <row r="46" spans="1:1" ht="15.75" customHeight="1" x14ac:dyDescent="0.15"/>
    <row r="47" spans="1:1" ht="15.75" customHeight="1" x14ac:dyDescent="0.15"/>
    <row r="48" spans="1:1"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row r="1001" ht="15.75" customHeight="1" x14ac:dyDescent="0.15"/>
    <row r="1002" ht="15.75" customHeight="1" x14ac:dyDescent="0.15"/>
  </sheetData>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ummaryBelow="0" summaryRight="0"/>
  </sheetPr>
  <dimension ref="A1:C997"/>
  <sheetViews>
    <sheetView workbookViewId="0">
      <selection activeCell="A20" sqref="A20"/>
    </sheetView>
  </sheetViews>
  <sheetFormatPr baseColWidth="10" defaultColWidth="14.5" defaultRowHeight="15" customHeight="1" x14ac:dyDescent="0.15"/>
  <cols>
    <col min="1" max="1" width="51.83203125" customWidth="1"/>
    <col min="2" max="2" width="32.83203125" customWidth="1"/>
    <col min="3" max="3" width="25.33203125" customWidth="1"/>
    <col min="4" max="6" width="14.5" customWidth="1"/>
  </cols>
  <sheetData>
    <row r="1" spans="1:3" ht="15.75" customHeight="1" x14ac:dyDescent="0.15">
      <c r="A1" s="64" t="str">
        <f>Grants!A1</f>
        <v>Sokoto  State Citizen Budget 2019</v>
      </c>
      <c r="B1" s="3"/>
    </row>
    <row r="2" spans="1:3" ht="15.75" customHeight="1" x14ac:dyDescent="0.15">
      <c r="A2" s="64" t="str">
        <f>Grants!A2</f>
        <v xml:space="preserve">Budget Title: </v>
      </c>
      <c r="B2" s="3"/>
    </row>
    <row r="3" spans="1:3" ht="15.75" customHeight="1" x14ac:dyDescent="0.15">
      <c r="A3" s="3"/>
      <c r="B3" s="3"/>
    </row>
    <row r="4" spans="1:3" ht="15.75" customHeight="1" x14ac:dyDescent="0.15">
      <c r="A4" s="7" t="s">
        <v>3</v>
      </c>
      <c r="B4" s="3"/>
    </row>
    <row r="5" spans="1:3" ht="15.75" customHeight="1" x14ac:dyDescent="0.15">
      <c r="A5" s="3"/>
      <c r="B5" s="3"/>
    </row>
    <row r="6" spans="1:3" ht="15.75" customHeight="1" x14ac:dyDescent="0.15">
      <c r="A6" s="4" t="s">
        <v>5</v>
      </c>
      <c r="B6" s="4" t="s">
        <v>9</v>
      </c>
      <c r="C6" s="2"/>
    </row>
    <row r="7" spans="1:3" ht="15.75" customHeight="1" x14ac:dyDescent="0.15">
      <c r="A7" s="46" t="s">
        <v>7</v>
      </c>
      <c r="B7" s="47" t="s">
        <v>49</v>
      </c>
      <c r="C7" s="47" t="s">
        <v>50</v>
      </c>
    </row>
    <row r="8" spans="1:3" ht="15.75" customHeight="1" x14ac:dyDescent="0.15">
      <c r="A8" s="5" t="s">
        <v>100</v>
      </c>
      <c r="B8" s="59">
        <v>23050000000</v>
      </c>
      <c r="C8" s="48">
        <f t="shared" ref="C8:C10" si="0">B8/1000000</f>
        <v>23050</v>
      </c>
    </row>
    <row r="9" spans="1:3" ht="15.75" customHeight="1" x14ac:dyDescent="0.15">
      <c r="A9" s="6"/>
      <c r="B9" s="59"/>
      <c r="C9" s="48">
        <f t="shared" si="0"/>
        <v>0</v>
      </c>
    </row>
    <row r="10" spans="1:3" ht="15.75" customHeight="1" x14ac:dyDescent="0.15">
      <c r="A10" s="46" t="s">
        <v>16</v>
      </c>
      <c r="B10" s="61">
        <f>SUM(B7:B9)</f>
        <v>23050000000</v>
      </c>
      <c r="C10" s="52">
        <f t="shared" si="0"/>
        <v>23050</v>
      </c>
    </row>
    <row r="11" spans="1:3" ht="15.75" customHeight="1" x14ac:dyDescent="0.15">
      <c r="A11" s="3"/>
      <c r="B11" s="3"/>
    </row>
    <row r="12" spans="1:3" ht="15.75" customHeight="1" x14ac:dyDescent="0.15">
      <c r="A12" s="4" t="s">
        <v>19</v>
      </c>
      <c r="B12" s="4" t="s">
        <v>9</v>
      </c>
      <c r="C12" s="2"/>
    </row>
    <row r="13" spans="1:3" ht="15.75" customHeight="1" x14ac:dyDescent="0.15">
      <c r="A13" s="46" t="s">
        <v>20</v>
      </c>
      <c r="B13" s="47" t="s">
        <v>49</v>
      </c>
      <c r="C13" s="47" t="s">
        <v>50</v>
      </c>
    </row>
    <row r="14" spans="1:3" ht="15.75" customHeight="1" x14ac:dyDescent="0.15">
      <c r="A14" s="5" t="s">
        <v>101</v>
      </c>
      <c r="B14" s="59">
        <v>650000000</v>
      </c>
      <c r="C14" s="48">
        <f t="shared" ref="C14:C20" si="1">B14/1000000000</f>
        <v>0.65</v>
      </c>
    </row>
    <row r="15" spans="1:3" ht="15.75" customHeight="1" x14ac:dyDescent="0.15">
      <c r="A15" s="6" t="s">
        <v>102</v>
      </c>
      <c r="B15" s="59">
        <v>610000000</v>
      </c>
      <c r="C15" s="48">
        <f t="shared" si="1"/>
        <v>0.61</v>
      </c>
    </row>
    <row r="16" spans="1:3" ht="15.75" customHeight="1" x14ac:dyDescent="0.15">
      <c r="A16" s="6" t="s">
        <v>103</v>
      </c>
      <c r="B16" s="59">
        <v>1220000000</v>
      </c>
      <c r="C16" s="48">
        <f t="shared" si="1"/>
        <v>1.22</v>
      </c>
    </row>
    <row r="17" spans="1:3" ht="15.75" customHeight="1" x14ac:dyDescent="0.2">
      <c r="A17" s="130" t="s">
        <v>104</v>
      </c>
      <c r="B17" s="59">
        <v>1000000000</v>
      </c>
      <c r="C17" s="48">
        <f t="shared" si="1"/>
        <v>1</v>
      </c>
    </row>
    <row r="18" spans="1:3" ht="15.75" customHeight="1" x14ac:dyDescent="0.15">
      <c r="A18" s="6" t="s">
        <v>105</v>
      </c>
      <c r="B18" s="59">
        <v>890000000</v>
      </c>
      <c r="C18" s="48">
        <f t="shared" si="1"/>
        <v>0.89</v>
      </c>
    </row>
    <row r="19" spans="1:3" ht="15.75" customHeight="1" x14ac:dyDescent="0.15">
      <c r="A19" s="6" t="s">
        <v>106</v>
      </c>
      <c r="B19" s="59">
        <v>2000000000</v>
      </c>
      <c r="C19" s="48">
        <f t="shared" si="1"/>
        <v>2</v>
      </c>
    </row>
    <row r="20" spans="1:3" ht="15.75" customHeight="1" x14ac:dyDescent="0.15">
      <c r="A20" s="6"/>
      <c r="B20" s="59"/>
      <c r="C20" s="48">
        <f t="shared" si="1"/>
        <v>0</v>
      </c>
    </row>
    <row r="21" spans="1:3" ht="15.75" customHeight="1" x14ac:dyDescent="0.15">
      <c r="A21" s="46" t="s">
        <v>23</v>
      </c>
      <c r="B21" s="60">
        <f>SUM(B13:B20)</f>
        <v>6370000000</v>
      </c>
      <c r="C21" s="52">
        <f t="shared" ref="C21" si="2">B21/1000000</f>
        <v>6370</v>
      </c>
    </row>
    <row r="22" spans="1:3" ht="15.75" customHeight="1" thickBot="1" x14ac:dyDescent="0.2"/>
    <row r="23" spans="1:3" ht="15.75" customHeight="1" x14ac:dyDescent="0.15">
      <c r="A23" s="54" t="s">
        <v>48</v>
      </c>
    </row>
    <row r="24" spans="1:3" ht="15.75" customHeight="1" x14ac:dyDescent="0.15">
      <c r="A24" s="55" t="s">
        <v>25</v>
      </c>
    </row>
    <row r="25" spans="1:3" ht="15.75" customHeight="1" x14ac:dyDescent="0.15">
      <c r="A25" s="56" t="s">
        <v>53</v>
      </c>
    </row>
    <row r="26" spans="1:3" ht="15.75" customHeight="1" x14ac:dyDescent="0.15">
      <c r="A26" s="57" t="s">
        <v>52</v>
      </c>
    </row>
    <row r="27" spans="1:3" ht="15.75" customHeight="1" thickBot="1" x14ac:dyDescent="0.2">
      <c r="A27" s="58" t="s">
        <v>51</v>
      </c>
    </row>
    <row r="28" spans="1:3" ht="15.75" customHeight="1" x14ac:dyDescent="0.15"/>
    <row r="29" spans="1:3" ht="15.75" customHeight="1" x14ac:dyDescent="0.15"/>
    <row r="30" spans="1:3" ht="15.75" customHeight="1" x14ac:dyDescent="0.15"/>
    <row r="31" spans="1:3" ht="15.75" customHeight="1" x14ac:dyDescent="0.15"/>
    <row r="32" spans="1:3"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outlinePr summaryBelow="0" summaryRight="0"/>
  </sheetPr>
  <dimension ref="A1:Y1001"/>
  <sheetViews>
    <sheetView zoomScale="120" zoomScaleNormal="120" workbookViewId="0"/>
  </sheetViews>
  <sheetFormatPr baseColWidth="10" defaultColWidth="14.5" defaultRowHeight="15" customHeight="1" x14ac:dyDescent="0.15"/>
  <cols>
    <col min="1" max="1" width="37.33203125" customWidth="1"/>
    <col min="2" max="2" width="33.5" customWidth="1"/>
    <col min="3" max="4" width="35.1640625" customWidth="1"/>
    <col min="5" max="5" width="25" customWidth="1"/>
    <col min="6" max="6" width="30.83203125" customWidth="1"/>
  </cols>
  <sheetData>
    <row r="1" spans="1:25" ht="15.75" customHeight="1" x14ac:dyDescent="0.15">
      <c r="A1" s="64" t="str">
        <f>Grants!A1</f>
        <v>Sokoto  State Citizen Budget 2019</v>
      </c>
      <c r="B1" s="1"/>
      <c r="C1" s="1"/>
      <c r="D1" s="1"/>
      <c r="E1" s="1"/>
      <c r="F1" s="1"/>
      <c r="G1" s="1"/>
      <c r="H1" s="1"/>
      <c r="I1" s="1"/>
      <c r="J1" s="1"/>
      <c r="K1" s="1"/>
      <c r="L1" s="1"/>
      <c r="M1" s="1"/>
      <c r="N1" s="1"/>
      <c r="O1" s="1"/>
      <c r="P1" s="1"/>
      <c r="Q1" s="1"/>
      <c r="R1" s="1"/>
      <c r="S1" s="1"/>
      <c r="T1" s="1"/>
      <c r="U1" s="1"/>
      <c r="V1" s="1"/>
      <c r="W1" s="1"/>
      <c r="X1" s="1"/>
      <c r="Y1" s="1"/>
    </row>
    <row r="2" spans="1:25" ht="15.75" customHeight="1" x14ac:dyDescent="0.15">
      <c r="A2" s="64" t="str">
        <f>Grants!A2</f>
        <v xml:space="preserve">Budget Title: </v>
      </c>
      <c r="B2" s="1"/>
      <c r="C2" s="1"/>
      <c r="D2" s="1"/>
      <c r="E2" s="1"/>
      <c r="F2" s="1"/>
      <c r="G2" s="1"/>
      <c r="H2" s="1"/>
      <c r="I2" s="1"/>
      <c r="J2" s="1"/>
      <c r="K2" s="1"/>
      <c r="L2" s="1"/>
      <c r="M2" s="1"/>
      <c r="N2" s="1"/>
      <c r="O2" s="1"/>
      <c r="P2" s="1"/>
      <c r="Q2" s="1"/>
      <c r="R2" s="1"/>
      <c r="S2" s="1"/>
      <c r="T2" s="1"/>
      <c r="U2" s="1"/>
      <c r="V2" s="1"/>
      <c r="W2" s="1"/>
      <c r="X2" s="1"/>
      <c r="Y2" s="1"/>
    </row>
    <row r="3" spans="1:25" ht="15.75" customHeight="1" x14ac:dyDescent="0.15">
      <c r="A3" s="1"/>
      <c r="B3" s="1"/>
      <c r="C3" s="1"/>
      <c r="D3" s="1"/>
      <c r="E3" s="1"/>
      <c r="F3" s="1"/>
      <c r="G3" s="1"/>
      <c r="H3" s="1"/>
      <c r="I3" s="1"/>
      <c r="J3" s="1"/>
      <c r="K3" s="1"/>
      <c r="L3" s="1"/>
      <c r="M3" s="1"/>
      <c r="N3" s="1"/>
      <c r="O3" s="1"/>
      <c r="P3" s="1"/>
      <c r="Q3" s="1"/>
      <c r="R3" s="1"/>
      <c r="S3" s="1"/>
      <c r="T3" s="1"/>
      <c r="U3" s="1"/>
      <c r="V3" s="1"/>
      <c r="W3" s="1"/>
      <c r="X3" s="1"/>
      <c r="Y3" s="1"/>
    </row>
    <row r="4" spans="1:25" ht="15.75" customHeight="1" x14ac:dyDescent="0.15">
      <c r="A4" s="7" t="s">
        <v>2</v>
      </c>
      <c r="B4" s="1"/>
      <c r="C4" s="1"/>
      <c r="D4" s="1"/>
      <c r="E4" s="1"/>
      <c r="F4" s="1"/>
      <c r="G4" s="1"/>
      <c r="H4" s="1"/>
      <c r="I4" s="1"/>
      <c r="J4" s="1"/>
      <c r="K4" s="1"/>
      <c r="L4" s="1"/>
      <c r="M4" s="1"/>
      <c r="N4" s="1"/>
      <c r="O4" s="1"/>
      <c r="P4" s="1"/>
      <c r="Q4" s="1"/>
      <c r="R4" s="1"/>
      <c r="S4" s="1"/>
      <c r="T4" s="1"/>
      <c r="U4" s="1"/>
      <c r="V4" s="1"/>
      <c r="W4" s="1"/>
      <c r="X4" s="1"/>
      <c r="Y4" s="1"/>
    </row>
    <row r="5" spans="1:25" ht="15.75" customHeight="1" x14ac:dyDescent="0.15">
      <c r="A5" s="1"/>
      <c r="B5" s="1"/>
      <c r="C5" s="1"/>
      <c r="D5" s="1"/>
      <c r="E5" s="1"/>
      <c r="F5" s="1"/>
      <c r="G5" s="1"/>
      <c r="H5" s="1"/>
      <c r="I5" s="1"/>
      <c r="J5" s="1"/>
      <c r="K5" s="1"/>
      <c r="L5" s="1"/>
      <c r="M5" s="1"/>
      <c r="N5" s="1"/>
      <c r="O5" s="1"/>
      <c r="P5" s="1"/>
      <c r="Q5" s="1"/>
      <c r="R5" s="1"/>
      <c r="S5" s="1"/>
      <c r="T5" s="1"/>
      <c r="U5" s="1"/>
      <c r="V5" s="1"/>
      <c r="W5" s="1"/>
      <c r="X5" s="1"/>
      <c r="Y5" s="1"/>
    </row>
    <row r="6" spans="1:25" s="79" customFormat="1" ht="33.75" customHeight="1" x14ac:dyDescent="0.15">
      <c r="A6" s="76" t="s">
        <v>77</v>
      </c>
      <c r="B6" s="77"/>
      <c r="C6" s="76" t="s">
        <v>9</v>
      </c>
      <c r="D6" s="73" t="s">
        <v>61</v>
      </c>
      <c r="E6" s="76" t="s">
        <v>57</v>
      </c>
      <c r="F6" s="76" t="s">
        <v>56</v>
      </c>
      <c r="G6" s="78"/>
      <c r="H6" s="78"/>
      <c r="I6" s="78"/>
      <c r="J6" s="78"/>
      <c r="K6" s="78"/>
      <c r="L6" s="78"/>
      <c r="M6" s="78"/>
      <c r="N6" s="78"/>
      <c r="O6" s="78"/>
      <c r="P6" s="78"/>
      <c r="Q6" s="78"/>
      <c r="R6" s="78"/>
      <c r="S6" s="78"/>
      <c r="T6" s="78"/>
      <c r="U6" s="78"/>
      <c r="V6" s="78"/>
      <c r="W6" s="78"/>
      <c r="X6" s="78"/>
      <c r="Y6" s="78"/>
    </row>
    <row r="7" spans="1:25" ht="15.75" customHeight="1" x14ac:dyDescent="0.15">
      <c r="A7" s="7" t="s">
        <v>6</v>
      </c>
      <c r="B7" s="3" t="s">
        <v>10</v>
      </c>
      <c r="C7" s="59">
        <v>28668190382</v>
      </c>
      <c r="D7" s="74">
        <f>(C7/C$25)*100</f>
        <v>16.89815623458043</v>
      </c>
      <c r="E7" s="59">
        <v>42920096876.110001</v>
      </c>
      <c r="F7" s="50"/>
      <c r="G7" s="1"/>
      <c r="H7" s="1"/>
      <c r="I7" s="1"/>
      <c r="J7" s="1"/>
      <c r="K7" s="1"/>
      <c r="L7" s="1"/>
      <c r="M7" s="1"/>
      <c r="N7" s="1"/>
      <c r="O7" s="1"/>
      <c r="P7" s="1"/>
      <c r="Q7" s="1"/>
      <c r="R7" s="1"/>
      <c r="S7" s="1"/>
      <c r="T7" s="1"/>
      <c r="U7" s="1"/>
      <c r="V7" s="1"/>
      <c r="W7" s="1"/>
      <c r="X7" s="1"/>
      <c r="Y7" s="1"/>
    </row>
    <row r="8" spans="1:25" ht="15.75" customHeight="1" x14ac:dyDescent="0.15">
      <c r="A8" s="3"/>
      <c r="B8" s="3" t="s">
        <v>11</v>
      </c>
      <c r="C8" s="59">
        <v>45133632625</v>
      </c>
      <c r="D8" s="74">
        <f t="shared" ref="D8:D25" si="0">(C8/C$25)*100</f>
        <v>26.603533929726868</v>
      </c>
      <c r="E8" s="59">
        <v>34810814484.75</v>
      </c>
      <c r="F8" s="50"/>
      <c r="G8" s="1"/>
      <c r="H8" s="1"/>
      <c r="I8" s="1"/>
      <c r="J8" s="1"/>
      <c r="K8" s="1"/>
      <c r="L8" s="1"/>
      <c r="M8" s="1"/>
      <c r="N8" s="1"/>
      <c r="O8" s="1"/>
      <c r="P8" s="1"/>
      <c r="Q8" s="1"/>
      <c r="R8" s="1"/>
      <c r="S8" s="1"/>
      <c r="T8" s="1"/>
      <c r="U8" s="1"/>
      <c r="V8" s="1"/>
      <c r="W8" s="1"/>
      <c r="X8" s="1"/>
      <c r="Y8" s="1"/>
    </row>
    <row r="9" spans="1:25" ht="15.75" customHeight="1" x14ac:dyDescent="0.15">
      <c r="A9" s="3"/>
      <c r="B9" s="3" t="s">
        <v>12</v>
      </c>
      <c r="C9" s="59">
        <v>14473408080</v>
      </c>
      <c r="D9" s="74">
        <f t="shared" si="0"/>
        <v>8.5311946001391252</v>
      </c>
      <c r="E9" s="59">
        <v>13294559591.540001</v>
      </c>
      <c r="F9" s="50"/>
      <c r="G9" s="1"/>
      <c r="H9" s="1"/>
      <c r="I9" s="1"/>
      <c r="J9" s="1"/>
      <c r="K9" s="1"/>
      <c r="L9" s="1"/>
      <c r="M9" s="1"/>
      <c r="N9" s="1"/>
      <c r="O9" s="1"/>
      <c r="P9" s="1"/>
      <c r="Q9" s="1"/>
      <c r="R9" s="1"/>
      <c r="S9" s="1"/>
      <c r="T9" s="1"/>
      <c r="U9" s="1"/>
      <c r="V9" s="1"/>
      <c r="W9" s="1"/>
      <c r="X9" s="1"/>
      <c r="Y9" s="1"/>
    </row>
    <row r="10" spans="1:25" ht="15.75" customHeight="1" x14ac:dyDescent="0.15">
      <c r="A10" s="3"/>
      <c r="B10" s="3" t="s">
        <v>13</v>
      </c>
      <c r="C10" s="62">
        <v>26550000000</v>
      </c>
      <c r="D10" s="74">
        <f t="shared" si="0"/>
        <v>15.649611714236537</v>
      </c>
      <c r="E10" s="62">
        <v>0</v>
      </c>
      <c r="F10" s="62"/>
      <c r="G10" s="1"/>
      <c r="H10" s="1"/>
      <c r="I10" s="1"/>
      <c r="J10" s="1"/>
      <c r="K10" s="1"/>
      <c r="L10" s="1"/>
      <c r="M10" s="1"/>
      <c r="N10" s="1"/>
      <c r="O10" s="1"/>
      <c r="P10" s="1"/>
      <c r="Q10" s="1"/>
      <c r="R10" s="1"/>
      <c r="S10" s="1"/>
      <c r="T10" s="1"/>
      <c r="U10" s="1"/>
      <c r="V10" s="1"/>
      <c r="W10" s="1"/>
      <c r="X10" s="1"/>
      <c r="Y10" s="1"/>
    </row>
    <row r="11" spans="1:25" ht="15.75" customHeight="1" x14ac:dyDescent="0.15">
      <c r="B11" s="3"/>
      <c r="C11" s="63"/>
      <c r="D11" s="63"/>
      <c r="E11" s="63"/>
      <c r="F11" s="63"/>
      <c r="G11" s="1"/>
      <c r="H11" s="1"/>
      <c r="I11" s="1"/>
      <c r="J11" s="1"/>
      <c r="K11" s="1"/>
      <c r="L11" s="1"/>
      <c r="M11" s="1"/>
      <c r="N11" s="1"/>
      <c r="O11" s="1"/>
      <c r="P11" s="1"/>
      <c r="Q11" s="1"/>
      <c r="R11" s="1"/>
      <c r="S11" s="1"/>
      <c r="T11" s="1"/>
      <c r="U11" s="1"/>
      <c r="V11" s="1"/>
      <c r="W11" s="1"/>
      <c r="X11" s="1"/>
      <c r="Y11" s="1"/>
    </row>
    <row r="12" spans="1:25" ht="15.75" customHeight="1" x14ac:dyDescent="0.15">
      <c r="A12" s="7" t="s">
        <v>14</v>
      </c>
      <c r="B12" s="3" t="s">
        <v>15</v>
      </c>
      <c r="C12" s="66">
        <f>Grants!B17</f>
        <v>20084832845</v>
      </c>
      <c r="D12" s="74">
        <f t="shared" si="0"/>
        <v>11.838788526161762</v>
      </c>
      <c r="E12" s="62">
        <v>0</v>
      </c>
      <c r="F12" s="62">
        <v>0</v>
      </c>
      <c r="G12" s="1"/>
      <c r="H12" s="1"/>
      <c r="I12" s="1"/>
      <c r="J12" s="1"/>
      <c r="K12" s="1"/>
      <c r="L12" s="1"/>
      <c r="M12" s="1"/>
      <c r="N12" s="1"/>
      <c r="O12" s="1"/>
      <c r="P12" s="1"/>
      <c r="Q12" s="1"/>
      <c r="R12" s="1"/>
      <c r="S12" s="1"/>
      <c r="T12" s="1"/>
      <c r="U12" s="1"/>
      <c r="V12" s="1"/>
      <c r="W12" s="1"/>
      <c r="X12" s="1"/>
      <c r="Y12" s="1"/>
    </row>
    <row r="13" spans="1:25" ht="15.75" customHeight="1" x14ac:dyDescent="0.15">
      <c r="A13" s="3"/>
      <c r="B13" s="3" t="s">
        <v>17</v>
      </c>
      <c r="C13" s="66">
        <f>Grants!B27</f>
        <v>1822707554</v>
      </c>
      <c r="D13" s="74">
        <f t="shared" si="0"/>
        <v>1.074375347973854</v>
      </c>
      <c r="E13" s="62">
        <v>0</v>
      </c>
      <c r="F13" s="62">
        <v>0</v>
      </c>
      <c r="G13" s="1"/>
      <c r="H13" s="1"/>
      <c r="I13" s="1"/>
      <c r="J13" s="1"/>
      <c r="K13" s="1"/>
      <c r="L13" s="1"/>
      <c r="M13" s="1"/>
      <c r="N13" s="1"/>
      <c r="O13" s="1"/>
      <c r="P13" s="1"/>
      <c r="Q13" s="1"/>
      <c r="R13" s="1"/>
      <c r="S13" s="1"/>
      <c r="T13" s="1"/>
      <c r="U13" s="1"/>
      <c r="V13" s="1"/>
      <c r="W13" s="1"/>
      <c r="X13" s="1"/>
      <c r="Y13" s="1"/>
    </row>
    <row r="14" spans="1:25" ht="15.75" customHeight="1" x14ac:dyDescent="0.15">
      <c r="B14" s="3"/>
      <c r="C14" s="63"/>
      <c r="D14" s="63"/>
      <c r="E14" s="63"/>
      <c r="F14" s="63"/>
      <c r="G14" s="1"/>
      <c r="H14" s="1"/>
      <c r="I14" s="1"/>
      <c r="J14" s="1"/>
      <c r="K14" s="1"/>
      <c r="L14" s="1"/>
      <c r="M14" s="1"/>
      <c r="N14" s="1"/>
      <c r="O14" s="1"/>
      <c r="P14" s="1"/>
      <c r="Q14" s="1"/>
      <c r="R14" s="1"/>
      <c r="S14" s="1"/>
      <c r="T14" s="1"/>
      <c r="U14" s="1"/>
      <c r="V14" s="1"/>
      <c r="W14" s="1"/>
      <c r="X14" s="1"/>
      <c r="Y14" s="1"/>
    </row>
    <row r="15" spans="1:25" ht="15.75" customHeight="1" x14ac:dyDescent="0.15">
      <c r="A15" s="7" t="s">
        <v>22</v>
      </c>
      <c r="B15" s="3" t="s">
        <v>22</v>
      </c>
      <c r="C15" s="59">
        <v>2500000000</v>
      </c>
      <c r="D15" s="74">
        <f t="shared" si="0"/>
        <v>1.4735980898527812</v>
      </c>
      <c r="E15" s="50">
        <v>10000000000</v>
      </c>
      <c r="F15" s="50"/>
      <c r="G15" s="1"/>
      <c r="H15" s="1"/>
      <c r="I15" s="1"/>
      <c r="J15" s="1"/>
      <c r="K15" s="1"/>
      <c r="L15" s="1"/>
      <c r="M15" s="1"/>
      <c r="N15" s="1"/>
      <c r="O15" s="1"/>
      <c r="P15" s="1"/>
      <c r="Q15" s="1"/>
      <c r="R15" s="1"/>
      <c r="S15" s="1"/>
      <c r="T15" s="1"/>
      <c r="U15" s="1"/>
      <c r="V15" s="1"/>
      <c r="W15" s="1"/>
      <c r="X15" s="1"/>
      <c r="Y15" s="1"/>
    </row>
    <row r="16" spans="1:25" ht="15.75" customHeight="1" x14ac:dyDescent="0.15">
      <c r="A16" s="3"/>
      <c r="B16" s="3"/>
      <c r="C16" s="63"/>
      <c r="D16" s="63"/>
      <c r="E16" s="63"/>
      <c r="F16" s="63"/>
      <c r="G16" s="1"/>
      <c r="H16" s="1"/>
      <c r="I16" s="1"/>
      <c r="J16" s="1"/>
      <c r="K16" s="1"/>
      <c r="L16" s="1"/>
      <c r="M16" s="1"/>
      <c r="N16" s="1"/>
      <c r="O16" s="1"/>
      <c r="P16" s="1"/>
      <c r="Q16" s="1"/>
      <c r="R16" s="1"/>
      <c r="S16" s="1"/>
      <c r="T16" s="1"/>
      <c r="U16" s="1"/>
      <c r="V16" s="1"/>
      <c r="W16" s="1"/>
      <c r="X16" s="1"/>
      <c r="Y16" s="1"/>
    </row>
    <row r="17" spans="1:25" ht="15.75" customHeight="1" x14ac:dyDescent="0.15">
      <c r="A17" s="7" t="s">
        <v>85</v>
      </c>
      <c r="B17" s="7"/>
      <c r="C17" s="60">
        <f t="shared" ref="C17:E17" si="1">SUM(C7:C16)</f>
        <v>139232771486</v>
      </c>
      <c r="D17" s="75">
        <f t="shared" si="0"/>
        <v>82.069258442671355</v>
      </c>
      <c r="E17" s="60">
        <f t="shared" si="1"/>
        <v>101025470952.39999</v>
      </c>
      <c r="F17" s="60">
        <f>SUM(F7:F16)</f>
        <v>0</v>
      </c>
      <c r="G17" s="1"/>
      <c r="H17" s="1"/>
      <c r="I17" s="1"/>
      <c r="J17" s="1"/>
      <c r="K17" s="1"/>
      <c r="L17" s="1"/>
      <c r="M17" s="1"/>
      <c r="N17" s="1"/>
      <c r="O17" s="1"/>
      <c r="P17" s="1"/>
      <c r="Q17" s="1"/>
      <c r="R17" s="1"/>
      <c r="S17" s="1"/>
      <c r="T17" s="1"/>
      <c r="U17" s="1"/>
      <c r="V17" s="1"/>
      <c r="W17" s="1"/>
      <c r="X17" s="1"/>
      <c r="Y17" s="1"/>
    </row>
    <row r="18" spans="1:25" ht="15.75" customHeight="1" x14ac:dyDescent="0.15">
      <c r="A18" s="3"/>
      <c r="B18" s="3"/>
      <c r="C18" s="63"/>
      <c r="D18" s="63"/>
      <c r="E18" s="63"/>
      <c r="F18" s="63"/>
      <c r="G18" s="1"/>
      <c r="H18" s="1"/>
      <c r="I18" s="1"/>
      <c r="J18" s="1"/>
      <c r="K18" s="1"/>
      <c r="L18" s="1"/>
      <c r="M18" s="1"/>
      <c r="N18" s="1"/>
      <c r="O18" s="1"/>
      <c r="P18" s="1"/>
      <c r="Q18" s="1"/>
      <c r="R18" s="1"/>
      <c r="S18" s="1"/>
      <c r="T18" s="1"/>
      <c r="U18" s="1"/>
      <c r="V18" s="1"/>
      <c r="W18" s="1"/>
      <c r="X18" s="1"/>
      <c r="Y18" s="1"/>
    </row>
    <row r="19" spans="1:25" ht="15.75" customHeight="1" x14ac:dyDescent="0.15">
      <c r="A19" s="7" t="s">
        <v>63</v>
      </c>
      <c r="B19" s="3" t="s">
        <v>5</v>
      </c>
      <c r="C19" s="66">
        <f>'Loans '!B10</f>
        <v>23050000000</v>
      </c>
      <c r="D19" s="74">
        <f t="shared" si="0"/>
        <v>13.586574388442644</v>
      </c>
      <c r="E19" s="59">
        <v>820420000</v>
      </c>
      <c r="F19" s="50"/>
      <c r="G19" s="1"/>
      <c r="H19" s="1"/>
      <c r="I19" s="1"/>
      <c r="J19" s="1"/>
      <c r="K19" s="1"/>
      <c r="L19" s="1"/>
      <c r="M19" s="1"/>
      <c r="N19" s="1"/>
      <c r="O19" s="1"/>
      <c r="P19" s="1"/>
      <c r="Q19" s="1"/>
      <c r="R19" s="1"/>
      <c r="S19" s="1"/>
      <c r="T19" s="1"/>
      <c r="U19" s="1"/>
      <c r="V19" s="1"/>
      <c r="W19" s="1"/>
      <c r="X19" s="1"/>
      <c r="Y19" s="1"/>
    </row>
    <row r="20" spans="1:25" ht="15.75" customHeight="1" x14ac:dyDescent="0.15">
      <c r="A20" s="3"/>
      <c r="B20" s="3" t="s">
        <v>19</v>
      </c>
      <c r="C20" s="66">
        <f>'Loans '!B21</f>
        <v>6370000000</v>
      </c>
      <c r="D20" s="74">
        <f t="shared" si="0"/>
        <v>3.7547279329448866</v>
      </c>
      <c r="E20" s="59">
        <v>89094959566.179993</v>
      </c>
      <c r="F20" s="50"/>
      <c r="G20" s="1"/>
      <c r="H20" s="1"/>
      <c r="I20" s="1"/>
      <c r="J20" s="1"/>
      <c r="K20" s="1"/>
      <c r="L20" s="1"/>
      <c r="M20" s="1"/>
      <c r="N20" s="1"/>
      <c r="O20" s="1"/>
      <c r="P20" s="1"/>
      <c r="Q20" s="1"/>
      <c r="R20" s="1"/>
      <c r="S20" s="1"/>
      <c r="T20" s="1"/>
      <c r="U20" s="1"/>
      <c r="V20" s="1"/>
      <c r="W20" s="1"/>
      <c r="X20" s="1"/>
      <c r="Y20" s="1"/>
    </row>
    <row r="21" spans="1:25" ht="15.75" customHeight="1" x14ac:dyDescent="0.15">
      <c r="A21" s="3"/>
      <c r="B21" s="3" t="s">
        <v>107</v>
      </c>
      <c r="C21" s="50">
        <v>1000000000</v>
      </c>
      <c r="D21" s="74">
        <f t="shared" si="0"/>
        <v>0.58943923594111247</v>
      </c>
      <c r="E21" s="59">
        <v>216650173912.54999</v>
      </c>
      <c r="F21" s="50"/>
      <c r="G21" s="1"/>
      <c r="H21" s="1"/>
      <c r="I21" s="1"/>
      <c r="J21" s="1"/>
      <c r="K21" s="1"/>
      <c r="L21" s="1"/>
      <c r="M21" s="1"/>
      <c r="N21" s="1"/>
      <c r="O21" s="1"/>
      <c r="P21" s="1"/>
      <c r="Q21" s="1"/>
      <c r="R21" s="1"/>
      <c r="S21" s="1"/>
      <c r="T21" s="1"/>
      <c r="U21" s="1"/>
      <c r="V21" s="1"/>
      <c r="W21" s="1"/>
      <c r="X21" s="1"/>
      <c r="Y21" s="1"/>
    </row>
    <row r="22" spans="1:25" ht="15.75" customHeight="1" x14ac:dyDescent="0.15">
      <c r="A22" s="3"/>
      <c r="B22" s="3" t="s">
        <v>26</v>
      </c>
      <c r="C22" s="50">
        <v>0</v>
      </c>
      <c r="D22" s="74">
        <f t="shared" si="0"/>
        <v>0</v>
      </c>
      <c r="E22" s="59">
        <v>0</v>
      </c>
      <c r="F22" s="50"/>
      <c r="G22" s="1"/>
      <c r="H22" s="1"/>
      <c r="I22" s="1"/>
      <c r="J22" s="1"/>
      <c r="K22" s="1"/>
      <c r="L22" s="1"/>
      <c r="M22" s="1"/>
      <c r="N22" s="1"/>
      <c r="O22" s="1"/>
      <c r="P22" s="1"/>
      <c r="Q22" s="1"/>
      <c r="R22" s="1"/>
      <c r="S22" s="1"/>
      <c r="T22" s="1"/>
      <c r="U22" s="1"/>
      <c r="V22" s="1"/>
      <c r="W22" s="1"/>
      <c r="X22" s="1"/>
      <c r="Y22" s="1"/>
    </row>
    <row r="23" spans="1:25" ht="15.75" customHeight="1" x14ac:dyDescent="0.15">
      <c r="A23" s="7" t="s">
        <v>55</v>
      </c>
      <c r="B23" s="3"/>
      <c r="C23" s="60">
        <f t="shared" ref="C23:E23" si="2">SUM(C19:C22)</f>
        <v>30420000000</v>
      </c>
      <c r="D23" s="75">
        <f t="shared" si="0"/>
        <v>17.930741557328641</v>
      </c>
      <c r="E23" s="60">
        <f t="shared" si="2"/>
        <v>306565553478.72998</v>
      </c>
      <c r="F23" s="60">
        <f>SUM(F19:F22)</f>
        <v>0</v>
      </c>
      <c r="G23" s="1"/>
      <c r="H23" s="1"/>
      <c r="J23" s="1"/>
      <c r="K23" s="1"/>
      <c r="L23" s="1"/>
      <c r="M23" s="1"/>
      <c r="N23" s="1"/>
      <c r="O23" s="1"/>
      <c r="P23" s="1"/>
      <c r="Q23" s="1"/>
      <c r="R23" s="1"/>
      <c r="S23" s="1"/>
      <c r="T23" s="1"/>
      <c r="U23" s="1"/>
      <c r="V23" s="1"/>
      <c r="W23" s="1"/>
      <c r="X23" s="1"/>
      <c r="Y23" s="1"/>
    </row>
    <row r="24" spans="1:25" ht="15.75" customHeight="1" x14ac:dyDescent="0.15">
      <c r="A24" s="11"/>
      <c r="B24" s="1"/>
      <c r="C24" s="1"/>
      <c r="D24" s="1"/>
      <c r="E24" s="1"/>
      <c r="F24" s="1"/>
      <c r="G24" s="1"/>
      <c r="H24" s="1"/>
      <c r="I24" s="1"/>
      <c r="J24" s="1"/>
      <c r="K24" s="1"/>
      <c r="L24" s="1"/>
      <c r="M24" s="1"/>
      <c r="N24" s="1"/>
      <c r="O24" s="1"/>
      <c r="P24" s="1"/>
      <c r="Q24" s="1"/>
      <c r="R24" s="1"/>
      <c r="S24" s="1"/>
      <c r="T24" s="1"/>
      <c r="U24" s="1"/>
      <c r="V24" s="1"/>
      <c r="W24" s="1"/>
      <c r="X24" s="1"/>
      <c r="Y24" s="1"/>
    </row>
    <row r="25" spans="1:25" ht="15.75" customHeight="1" x14ac:dyDescent="0.15">
      <c r="A25" s="7" t="s">
        <v>76</v>
      </c>
      <c r="B25" s="3"/>
      <c r="C25" s="60">
        <f>C17+C23</f>
        <v>169652771486</v>
      </c>
      <c r="D25" s="75">
        <f t="shared" si="0"/>
        <v>100</v>
      </c>
      <c r="E25" s="60">
        <f>E17+E23</f>
        <v>407591024431.13</v>
      </c>
      <c r="F25" s="60">
        <f>F17+F23</f>
        <v>0</v>
      </c>
      <c r="G25" s="1"/>
      <c r="H25" s="1"/>
      <c r="J25" s="1"/>
      <c r="K25" s="1"/>
      <c r="L25" s="1"/>
      <c r="M25" s="1"/>
      <c r="N25" s="1"/>
      <c r="O25" s="1"/>
      <c r="P25" s="1"/>
      <c r="Q25" s="1"/>
      <c r="R25" s="1"/>
      <c r="S25" s="1"/>
      <c r="T25" s="1"/>
      <c r="U25" s="1"/>
      <c r="V25" s="1"/>
      <c r="W25" s="1"/>
      <c r="X25" s="1"/>
      <c r="Y25" s="1"/>
    </row>
    <row r="26" spans="1:25" ht="15.75" customHeight="1" thickBot="1" x14ac:dyDescent="0.2">
      <c r="A26" s="10"/>
      <c r="B26" s="1"/>
      <c r="C26" s="1"/>
      <c r="D26" s="1"/>
      <c r="E26" s="1"/>
      <c r="F26" s="1"/>
      <c r="G26" s="1"/>
      <c r="H26" s="1"/>
      <c r="I26" s="1"/>
      <c r="J26" s="1"/>
      <c r="K26" s="1"/>
      <c r="L26" s="1"/>
      <c r="M26" s="1"/>
      <c r="N26" s="1"/>
      <c r="O26" s="1"/>
      <c r="P26" s="1"/>
      <c r="Q26" s="1"/>
      <c r="R26" s="1"/>
      <c r="S26" s="1"/>
      <c r="T26" s="1"/>
      <c r="U26" s="1"/>
      <c r="V26" s="1"/>
      <c r="W26" s="1"/>
      <c r="X26" s="1"/>
      <c r="Y26" s="1"/>
    </row>
    <row r="27" spans="1:25" ht="15.75" customHeight="1" x14ac:dyDescent="0.15">
      <c r="A27" s="54" t="s">
        <v>48</v>
      </c>
      <c r="B27" s="1"/>
      <c r="C27" s="1"/>
      <c r="D27" s="1"/>
      <c r="E27" s="1"/>
      <c r="F27" s="1"/>
      <c r="G27" s="1"/>
      <c r="H27" s="1"/>
      <c r="I27" s="1"/>
      <c r="J27" s="1"/>
      <c r="K27" s="1"/>
      <c r="L27" s="1"/>
      <c r="M27" s="1"/>
      <c r="N27" s="1"/>
      <c r="O27" s="1"/>
      <c r="P27" s="1"/>
      <c r="Q27" s="1"/>
      <c r="R27" s="1"/>
      <c r="S27" s="1"/>
      <c r="T27" s="1"/>
      <c r="U27" s="1"/>
      <c r="V27" s="1"/>
      <c r="W27" s="1"/>
      <c r="X27" s="1"/>
      <c r="Y27" s="1"/>
    </row>
    <row r="28" spans="1:25" ht="15.75" customHeight="1" x14ac:dyDescent="0.15">
      <c r="A28" s="55" t="s">
        <v>25</v>
      </c>
      <c r="B28" s="1"/>
      <c r="C28" s="114" t="s">
        <v>75</v>
      </c>
      <c r="D28" s="76" t="s">
        <v>9</v>
      </c>
      <c r="E28" s="73" t="s">
        <v>61</v>
      </c>
      <c r="F28" s="1"/>
      <c r="G28" s="1"/>
      <c r="H28" s="1"/>
      <c r="I28" s="1"/>
      <c r="J28" s="1"/>
      <c r="K28" s="1"/>
      <c r="L28" s="1"/>
      <c r="M28" s="1"/>
      <c r="N28" s="1"/>
      <c r="O28" s="1"/>
      <c r="P28" s="1"/>
      <c r="Q28" s="1"/>
      <c r="R28" s="1"/>
      <c r="S28" s="1"/>
      <c r="T28" s="1"/>
      <c r="U28" s="1"/>
      <c r="V28" s="1"/>
      <c r="W28" s="1"/>
      <c r="X28" s="1"/>
      <c r="Y28" s="1"/>
    </row>
    <row r="29" spans="1:25" ht="15.75" customHeight="1" x14ac:dyDescent="0.15">
      <c r="A29" s="56" t="s">
        <v>53</v>
      </c>
      <c r="B29" s="1"/>
      <c r="C29" s="112" t="str">
        <f t="shared" ref="C29:E32" si="3">B7</f>
        <v>Internally Generated Revenue</v>
      </c>
      <c r="D29" s="113">
        <f t="shared" si="3"/>
        <v>28668190382</v>
      </c>
      <c r="E29" s="113">
        <f t="shared" si="3"/>
        <v>16.89815623458043</v>
      </c>
      <c r="F29" s="1"/>
      <c r="G29" s="1"/>
      <c r="H29" s="1"/>
      <c r="I29" s="1"/>
      <c r="J29" s="1"/>
      <c r="K29" s="1"/>
      <c r="L29" s="1"/>
      <c r="M29" s="1"/>
      <c r="N29" s="1"/>
      <c r="O29" s="1"/>
      <c r="P29" s="1"/>
      <c r="Q29" s="1"/>
      <c r="R29" s="1"/>
      <c r="S29" s="1"/>
      <c r="T29" s="1"/>
      <c r="U29" s="1"/>
      <c r="V29" s="1"/>
      <c r="W29" s="1"/>
      <c r="X29" s="1"/>
      <c r="Y29" s="1"/>
    </row>
    <row r="30" spans="1:25" ht="15.75" customHeight="1" x14ac:dyDescent="0.15">
      <c r="A30" s="57" t="s">
        <v>52</v>
      </c>
      <c r="B30" s="1"/>
      <c r="C30" s="112" t="str">
        <f t="shared" si="3"/>
        <v>Statutory Allocation</v>
      </c>
      <c r="D30" s="113">
        <f t="shared" si="3"/>
        <v>45133632625</v>
      </c>
      <c r="E30" s="113">
        <f t="shared" si="3"/>
        <v>26.603533929726868</v>
      </c>
      <c r="F30" s="1"/>
      <c r="G30" s="1"/>
      <c r="H30" s="1"/>
      <c r="I30" s="1"/>
      <c r="J30" s="1"/>
      <c r="K30" s="1"/>
      <c r="L30" s="1"/>
      <c r="M30" s="1"/>
      <c r="N30" s="1"/>
      <c r="O30" s="1"/>
      <c r="P30" s="1"/>
      <c r="Q30" s="1"/>
      <c r="R30" s="1"/>
      <c r="S30" s="1"/>
      <c r="T30" s="1"/>
      <c r="U30" s="1"/>
      <c r="V30" s="1"/>
      <c r="W30" s="1"/>
      <c r="X30" s="1"/>
      <c r="Y30" s="1"/>
    </row>
    <row r="31" spans="1:25" ht="15.75" customHeight="1" thickBot="1" x14ac:dyDescent="0.2">
      <c r="A31" s="58" t="s">
        <v>51</v>
      </c>
      <c r="B31" s="1"/>
      <c r="C31" s="112" t="str">
        <f t="shared" si="3"/>
        <v>Value Added Tax</v>
      </c>
      <c r="D31" s="113">
        <f t="shared" si="3"/>
        <v>14473408080</v>
      </c>
      <c r="E31" s="113">
        <f t="shared" si="3"/>
        <v>8.5311946001391252</v>
      </c>
      <c r="F31" s="1"/>
      <c r="G31" s="1"/>
      <c r="H31" s="1"/>
      <c r="I31" s="1"/>
      <c r="J31" s="1"/>
      <c r="K31" s="1"/>
      <c r="L31" s="1"/>
      <c r="M31" s="1"/>
      <c r="N31" s="1"/>
      <c r="O31" s="1"/>
      <c r="P31" s="1"/>
      <c r="Q31" s="1"/>
      <c r="R31" s="1"/>
      <c r="S31" s="1"/>
      <c r="T31" s="1"/>
      <c r="U31" s="1"/>
      <c r="V31" s="1"/>
      <c r="W31" s="1"/>
      <c r="X31" s="1"/>
      <c r="Y31" s="1"/>
    </row>
    <row r="32" spans="1:25" ht="15.75" customHeight="1" x14ac:dyDescent="0.15">
      <c r="A32" s="1"/>
      <c r="B32" s="1"/>
      <c r="C32" s="112" t="str">
        <f t="shared" si="3"/>
        <v>Other Statutory Revenue</v>
      </c>
      <c r="D32" s="113">
        <f t="shared" si="3"/>
        <v>26550000000</v>
      </c>
      <c r="E32" s="113">
        <f t="shared" si="3"/>
        <v>15.649611714236537</v>
      </c>
      <c r="F32" s="1"/>
      <c r="G32" s="1"/>
      <c r="H32" s="1"/>
      <c r="I32" s="1"/>
      <c r="J32" s="1"/>
      <c r="K32" s="1"/>
      <c r="L32" s="1"/>
      <c r="M32" s="1"/>
      <c r="N32" s="1"/>
      <c r="O32" s="1"/>
      <c r="P32" s="1"/>
      <c r="Q32" s="1"/>
      <c r="R32" s="1"/>
      <c r="S32" s="1"/>
      <c r="T32" s="1"/>
      <c r="U32" s="1"/>
      <c r="V32" s="1"/>
      <c r="W32" s="1"/>
      <c r="X32" s="1"/>
      <c r="Y32" s="1"/>
    </row>
    <row r="33" spans="1:25" ht="15.75" customHeight="1" x14ac:dyDescent="0.15">
      <c r="A33" s="1"/>
      <c r="B33" s="1"/>
      <c r="C33" s="112" t="str">
        <f t="shared" ref="C33:E34" si="4">B12</f>
        <v>Domestic Grants</v>
      </c>
      <c r="D33" s="113">
        <f t="shared" si="4"/>
        <v>20084832845</v>
      </c>
      <c r="E33" s="113">
        <f t="shared" si="4"/>
        <v>11.838788526161762</v>
      </c>
      <c r="F33" s="1"/>
      <c r="G33" s="1"/>
      <c r="H33" s="1"/>
      <c r="I33" s="1"/>
      <c r="J33" s="1"/>
      <c r="K33" s="1"/>
      <c r="L33" s="1"/>
      <c r="M33" s="1"/>
      <c r="N33" s="1"/>
      <c r="O33" s="1"/>
      <c r="P33" s="1"/>
      <c r="Q33" s="1"/>
      <c r="R33" s="1"/>
      <c r="S33" s="1"/>
      <c r="T33" s="1"/>
      <c r="U33" s="1"/>
      <c r="V33" s="1"/>
      <c r="W33" s="1"/>
      <c r="X33" s="1"/>
      <c r="Y33" s="1"/>
    </row>
    <row r="34" spans="1:25" ht="15.75" customHeight="1" x14ac:dyDescent="0.15">
      <c r="A34" s="1"/>
      <c r="B34" s="1"/>
      <c r="C34" s="112" t="str">
        <f t="shared" si="4"/>
        <v>Foreign Grants</v>
      </c>
      <c r="D34" s="113">
        <f t="shared" si="4"/>
        <v>1822707554</v>
      </c>
      <c r="E34" s="113">
        <f t="shared" si="4"/>
        <v>1.074375347973854</v>
      </c>
      <c r="F34" s="1"/>
      <c r="G34" s="1"/>
      <c r="H34" s="1"/>
      <c r="I34" s="1"/>
      <c r="J34" s="1"/>
      <c r="K34" s="1"/>
      <c r="L34" s="1"/>
      <c r="M34" s="1"/>
      <c r="N34" s="1"/>
      <c r="O34" s="1"/>
      <c r="P34" s="1"/>
      <c r="Q34" s="1"/>
      <c r="R34" s="1"/>
      <c r="S34" s="1"/>
      <c r="T34" s="1"/>
      <c r="U34" s="1"/>
      <c r="V34" s="1"/>
      <c r="W34" s="1"/>
      <c r="X34" s="1"/>
      <c r="Y34" s="1"/>
    </row>
    <row r="35" spans="1:25" ht="15.75" customHeight="1" x14ac:dyDescent="0.15">
      <c r="A35" s="1"/>
      <c r="B35" s="1"/>
      <c r="C35" s="112" t="str">
        <f>B15</f>
        <v>Opening Balance</v>
      </c>
      <c r="D35" s="113">
        <f>C15</f>
        <v>2500000000</v>
      </c>
      <c r="E35" s="113">
        <f>D15</f>
        <v>1.4735980898527812</v>
      </c>
      <c r="F35" s="1"/>
      <c r="G35" s="1"/>
      <c r="H35" s="1"/>
      <c r="I35" s="1"/>
      <c r="J35" s="1"/>
      <c r="K35" s="1"/>
      <c r="L35" s="1"/>
      <c r="M35" s="1"/>
      <c r="N35" s="1"/>
      <c r="O35" s="1"/>
      <c r="P35" s="1"/>
      <c r="Q35" s="1"/>
      <c r="R35" s="1"/>
      <c r="S35" s="1"/>
      <c r="T35" s="1"/>
      <c r="U35" s="1"/>
      <c r="V35" s="1"/>
      <c r="W35" s="1"/>
      <c r="X35" s="1"/>
      <c r="Y35" s="1"/>
    </row>
    <row r="36" spans="1:25" ht="15.75" customHeight="1" x14ac:dyDescent="0.15">
      <c r="A36" s="1"/>
      <c r="B36" s="1"/>
      <c r="C36" s="112" t="str">
        <f>B19</f>
        <v>Domestic Loans</v>
      </c>
      <c r="D36" s="113">
        <f>C19</f>
        <v>23050000000</v>
      </c>
      <c r="E36" s="113">
        <f>D19</f>
        <v>13.586574388442644</v>
      </c>
      <c r="F36" s="1"/>
      <c r="G36" s="1"/>
      <c r="H36" s="1"/>
      <c r="I36" s="1"/>
      <c r="J36" s="1"/>
      <c r="K36" s="1"/>
      <c r="L36" s="1"/>
      <c r="M36" s="1"/>
      <c r="N36" s="1"/>
      <c r="O36" s="1"/>
      <c r="P36" s="1"/>
      <c r="Q36" s="1"/>
      <c r="R36" s="1"/>
      <c r="S36" s="1"/>
      <c r="T36" s="1"/>
      <c r="U36" s="1"/>
      <c r="V36" s="1"/>
      <c r="W36" s="1"/>
      <c r="X36" s="1"/>
      <c r="Y36" s="1"/>
    </row>
    <row r="37" spans="1:25" ht="15.75" customHeight="1" x14ac:dyDescent="0.15">
      <c r="A37" s="1"/>
      <c r="B37" s="1"/>
      <c r="C37" s="112" t="str">
        <f t="shared" ref="C37:D39" si="5">B20</f>
        <v>Foreign Loans</v>
      </c>
      <c r="D37" s="113">
        <f t="shared" si="5"/>
        <v>6370000000</v>
      </c>
      <c r="E37" s="113">
        <f t="shared" ref="E37" si="6">D20</f>
        <v>3.7547279329448866</v>
      </c>
      <c r="F37" s="1"/>
      <c r="G37" s="1"/>
      <c r="H37" s="1"/>
      <c r="I37" s="1"/>
      <c r="J37" s="1"/>
      <c r="K37" s="1"/>
      <c r="L37" s="1"/>
      <c r="M37" s="1"/>
      <c r="N37" s="1"/>
      <c r="O37" s="1"/>
      <c r="P37" s="1"/>
      <c r="Q37" s="1"/>
      <c r="R37" s="1"/>
      <c r="S37" s="1"/>
      <c r="T37" s="1"/>
      <c r="U37" s="1"/>
      <c r="V37" s="1"/>
      <c r="W37" s="1"/>
      <c r="X37" s="1"/>
      <c r="Y37" s="1"/>
    </row>
    <row r="38" spans="1:25" ht="15.75" customHeight="1" x14ac:dyDescent="0.15">
      <c r="A38" s="1"/>
      <c r="B38" s="1"/>
      <c r="C38" s="112" t="str">
        <f t="shared" si="5"/>
        <v>Civil Servant Contribution on Education</v>
      </c>
      <c r="D38" s="113">
        <f t="shared" si="5"/>
        <v>1000000000</v>
      </c>
      <c r="E38" s="113">
        <f t="shared" ref="E38" si="7">D21</f>
        <v>0.58943923594111247</v>
      </c>
      <c r="F38" s="1"/>
      <c r="G38" s="1"/>
      <c r="H38" s="1"/>
      <c r="I38" s="1"/>
      <c r="J38" s="1"/>
      <c r="K38" s="1"/>
      <c r="L38" s="1"/>
      <c r="M38" s="1"/>
      <c r="N38" s="1"/>
      <c r="O38" s="1"/>
      <c r="P38" s="1"/>
      <c r="Q38" s="1"/>
      <c r="R38" s="1"/>
      <c r="S38" s="1"/>
      <c r="T38" s="1"/>
      <c r="U38" s="1"/>
      <c r="V38" s="1"/>
      <c r="W38" s="1"/>
      <c r="X38" s="1"/>
      <c r="Y38" s="1"/>
    </row>
    <row r="39" spans="1:25" ht="15.75" customHeight="1" x14ac:dyDescent="0.15">
      <c r="A39" s="1"/>
      <c r="B39" s="1"/>
      <c r="C39" s="112" t="str">
        <f t="shared" si="5"/>
        <v xml:space="preserve">Other Deficit Financing Items </v>
      </c>
      <c r="D39" s="112">
        <f t="shared" si="5"/>
        <v>0</v>
      </c>
      <c r="E39" s="112">
        <f t="shared" ref="E39" si="8">D22</f>
        <v>0</v>
      </c>
      <c r="F39" s="1"/>
      <c r="G39" s="1"/>
      <c r="H39" s="1"/>
      <c r="I39" s="1"/>
      <c r="J39" s="1"/>
      <c r="K39" s="1"/>
      <c r="L39" s="1"/>
      <c r="M39" s="1"/>
      <c r="N39" s="1"/>
      <c r="O39" s="1"/>
      <c r="P39" s="1"/>
      <c r="Q39" s="1"/>
      <c r="R39" s="1"/>
      <c r="S39" s="1"/>
      <c r="T39" s="1"/>
      <c r="U39" s="1"/>
      <c r="V39" s="1"/>
      <c r="W39" s="1"/>
      <c r="X39" s="1"/>
      <c r="Y39" s="1"/>
    </row>
    <row r="40" spans="1:25" ht="15.75"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row>
    <row r="41" spans="1:25" ht="15.75"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row>
    <row r="42" spans="1:25" ht="15.75"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row>
    <row r="43" spans="1:25" ht="15.7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row>
    <row r="44" spans="1:25" ht="15.75"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row>
    <row r="45" spans="1:25" ht="15.7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row>
    <row r="46" spans="1:25" ht="15.75"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row>
    <row r="47" spans="1:25" ht="15.75"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row>
    <row r="48" spans="1:25" ht="15.75"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row>
    <row r="49" spans="1:25" ht="15.75"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row>
    <row r="50" spans="1:25" ht="15.75"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row>
    <row r="51" spans="1:25" ht="15.75"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row>
    <row r="52" spans="1:25" ht="15.75"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row>
    <row r="53" spans="1:25" ht="15.75"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row>
    <row r="54" spans="1:25" ht="15.75"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row>
    <row r="55" spans="1:25" ht="15.75"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row>
    <row r="56" spans="1:25" ht="15.75"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row>
    <row r="57" spans="1:25" ht="15.75"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row>
    <row r="58" spans="1:25" ht="15.75"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row>
    <row r="59" spans="1:25" ht="15.75"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row>
    <row r="60" spans="1:25" ht="15.75"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row>
    <row r="61" spans="1:25" ht="15.75"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row>
    <row r="62" spans="1:25" ht="15.75"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row>
    <row r="63" spans="1:25" ht="15.75"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1"/>
    </row>
    <row r="64" spans="1:25" ht="15.75" customHeight="1" x14ac:dyDescent="0.15">
      <c r="A64" s="1"/>
      <c r="B64" s="1"/>
      <c r="C64" s="1"/>
      <c r="D64" s="1"/>
      <c r="E64" s="1"/>
      <c r="F64" s="1"/>
      <c r="G64" s="1"/>
      <c r="H64" s="1"/>
      <c r="I64" s="1"/>
      <c r="J64" s="1"/>
      <c r="K64" s="1"/>
      <c r="L64" s="1"/>
      <c r="M64" s="1"/>
      <c r="N64" s="1"/>
      <c r="O64" s="1"/>
      <c r="P64" s="1"/>
      <c r="Q64" s="1"/>
      <c r="R64" s="1"/>
      <c r="S64" s="1"/>
      <c r="T64" s="1"/>
      <c r="U64" s="1"/>
      <c r="V64" s="1"/>
      <c r="W64" s="1"/>
      <c r="X64" s="1"/>
      <c r="Y64" s="1"/>
    </row>
    <row r="65" spans="1:25" ht="15.75" customHeight="1" x14ac:dyDescent="0.15">
      <c r="A65" s="1"/>
      <c r="B65" s="1"/>
      <c r="C65" s="1"/>
      <c r="D65" s="1"/>
      <c r="E65" s="1"/>
      <c r="F65" s="1"/>
      <c r="G65" s="1"/>
      <c r="H65" s="1"/>
      <c r="I65" s="1"/>
      <c r="J65" s="1"/>
      <c r="K65" s="1"/>
      <c r="L65" s="1"/>
      <c r="M65" s="1"/>
      <c r="N65" s="1"/>
      <c r="O65" s="1"/>
      <c r="P65" s="1"/>
      <c r="Q65" s="1"/>
      <c r="R65" s="1"/>
      <c r="S65" s="1"/>
      <c r="T65" s="1"/>
      <c r="U65" s="1"/>
      <c r="V65" s="1"/>
      <c r="W65" s="1"/>
      <c r="X65" s="1"/>
      <c r="Y65" s="1"/>
    </row>
    <row r="66" spans="1:25" ht="15.75" customHeight="1" x14ac:dyDescent="0.15">
      <c r="A66" s="1"/>
      <c r="B66" s="1"/>
      <c r="C66" s="1"/>
      <c r="D66" s="1"/>
      <c r="E66" s="1"/>
      <c r="F66" s="1"/>
      <c r="G66" s="1"/>
      <c r="H66" s="1"/>
      <c r="I66" s="1"/>
      <c r="J66" s="1"/>
      <c r="K66" s="1"/>
      <c r="L66" s="1"/>
      <c r="M66" s="1"/>
      <c r="N66" s="1"/>
      <c r="O66" s="1"/>
      <c r="P66" s="1"/>
      <c r="Q66" s="1"/>
      <c r="R66" s="1"/>
      <c r="S66" s="1"/>
      <c r="T66" s="1"/>
      <c r="U66" s="1"/>
      <c r="V66" s="1"/>
      <c r="W66" s="1"/>
      <c r="X66" s="1"/>
      <c r="Y66" s="1"/>
    </row>
    <row r="67" spans="1:25" ht="15.75" customHeight="1" x14ac:dyDescent="0.15">
      <c r="A67" s="1"/>
      <c r="B67" s="1"/>
      <c r="C67" s="1"/>
      <c r="D67" s="1"/>
      <c r="E67" s="1"/>
      <c r="F67" s="1"/>
      <c r="G67" s="1"/>
      <c r="H67" s="1"/>
      <c r="I67" s="1"/>
      <c r="J67" s="1"/>
      <c r="K67" s="1"/>
      <c r="L67" s="1"/>
      <c r="M67" s="1"/>
      <c r="N67" s="1"/>
      <c r="O67" s="1"/>
      <c r="P67" s="1"/>
      <c r="Q67" s="1"/>
      <c r="R67" s="1"/>
      <c r="S67" s="1"/>
      <c r="T67" s="1"/>
      <c r="U67" s="1"/>
      <c r="V67" s="1"/>
      <c r="W67" s="1"/>
      <c r="X67" s="1"/>
      <c r="Y67" s="1"/>
    </row>
    <row r="68" spans="1:25" ht="15.75" customHeight="1" x14ac:dyDescent="0.15">
      <c r="A68" s="1"/>
      <c r="B68" s="1"/>
      <c r="C68" s="1"/>
      <c r="D68" s="1"/>
      <c r="E68" s="1"/>
      <c r="F68" s="1"/>
      <c r="G68" s="1"/>
      <c r="H68" s="1"/>
      <c r="I68" s="1"/>
      <c r="J68" s="1"/>
      <c r="K68" s="1"/>
      <c r="L68" s="1"/>
      <c r="M68" s="1"/>
      <c r="N68" s="1"/>
      <c r="O68" s="1"/>
      <c r="P68" s="1"/>
      <c r="Q68" s="1"/>
      <c r="R68" s="1"/>
      <c r="S68" s="1"/>
      <c r="T68" s="1"/>
      <c r="U68" s="1"/>
      <c r="V68" s="1"/>
      <c r="W68" s="1"/>
      <c r="X68" s="1"/>
      <c r="Y68" s="1"/>
    </row>
    <row r="69" spans="1:25" ht="15.75" customHeight="1" x14ac:dyDescent="0.15">
      <c r="A69" s="1"/>
      <c r="B69" s="1"/>
      <c r="C69" s="1"/>
      <c r="D69" s="1"/>
      <c r="E69" s="1"/>
      <c r="F69" s="1"/>
      <c r="G69" s="1"/>
      <c r="H69" s="1"/>
      <c r="I69" s="1"/>
      <c r="J69" s="1"/>
      <c r="K69" s="1"/>
      <c r="L69" s="1"/>
      <c r="M69" s="1"/>
      <c r="N69" s="1"/>
      <c r="O69" s="1"/>
      <c r="P69" s="1"/>
      <c r="Q69" s="1"/>
      <c r="R69" s="1"/>
      <c r="S69" s="1"/>
      <c r="T69" s="1"/>
      <c r="U69" s="1"/>
      <c r="V69" s="1"/>
      <c r="W69" s="1"/>
      <c r="X69" s="1"/>
      <c r="Y69" s="1"/>
    </row>
    <row r="70" spans="1:25" ht="15.75" customHeight="1" x14ac:dyDescent="0.15">
      <c r="A70" s="1"/>
      <c r="B70" s="1"/>
      <c r="C70" s="1"/>
      <c r="D70" s="1"/>
      <c r="E70" s="1"/>
      <c r="F70" s="1"/>
      <c r="G70" s="1"/>
      <c r="H70" s="1"/>
      <c r="I70" s="1"/>
      <c r="J70" s="1"/>
      <c r="K70" s="1"/>
      <c r="L70" s="1"/>
      <c r="M70" s="1"/>
      <c r="N70" s="1"/>
      <c r="O70" s="1"/>
      <c r="P70" s="1"/>
      <c r="Q70" s="1"/>
      <c r="R70" s="1"/>
      <c r="S70" s="1"/>
      <c r="T70" s="1"/>
      <c r="U70" s="1"/>
      <c r="V70" s="1"/>
      <c r="W70" s="1"/>
      <c r="X70" s="1"/>
      <c r="Y70" s="1"/>
    </row>
    <row r="71" spans="1:25" ht="15.75" customHeight="1" x14ac:dyDescent="0.15">
      <c r="A71" s="1"/>
      <c r="B71" s="1"/>
      <c r="C71" s="1"/>
      <c r="D71" s="1"/>
      <c r="E71" s="1"/>
      <c r="F71" s="1"/>
      <c r="G71" s="1"/>
      <c r="H71" s="1"/>
      <c r="I71" s="1"/>
      <c r="J71" s="1"/>
      <c r="K71" s="1"/>
      <c r="L71" s="1"/>
      <c r="M71" s="1"/>
      <c r="N71" s="1"/>
      <c r="O71" s="1"/>
      <c r="P71" s="1"/>
      <c r="Q71" s="1"/>
      <c r="R71" s="1"/>
      <c r="S71" s="1"/>
      <c r="T71" s="1"/>
      <c r="U71" s="1"/>
      <c r="V71" s="1"/>
      <c r="W71" s="1"/>
      <c r="X71" s="1"/>
      <c r="Y71" s="1"/>
    </row>
    <row r="72" spans="1:25" ht="15.75" customHeight="1" x14ac:dyDescent="0.15">
      <c r="A72" s="1"/>
      <c r="B72" s="1"/>
      <c r="C72" s="1"/>
      <c r="D72" s="1"/>
      <c r="E72" s="1"/>
      <c r="F72" s="1"/>
      <c r="G72" s="1"/>
      <c r="H72" s="1"/>
      <c r="I72" s="1"/>
      <c r="J72" s="1"/>
      <c r="K72" s="1"/>
      <c r="L72" s="1"/>
      <c r="M72" s="1"/>
      <c r="N72" s="1"/>
      <c r="O72" s="1"/>
      <c r="P72" s="1"/>
      <c r="Q72" s="1"/>
      <c r="R72" s="1"/>
      <c r="S72" s="1"/>
      <c r="T72" s="1"/>
      <c r="U72" s="1"/>
      <c r="V72" s="1"/>
      <c r="W72" s="1"/>
      <c r="X72" s="1"/>
      <c r="Y72" s="1"/>
    </row>
    <row r="73" spans="1:25" ht="15.75" customHeight="1" x14ac:dyDescent="0.15">
      <c r="A73" s="1"/>
      <c r="B73" s="1"/>
      <c r="C73" s="1"/>
      <c r="D73" s="1"/>
      <c r="E73" s="1"/>
      <c r="F73" s="1"/>
      <c r="G73" s="1"/>
      <c r="H73" s="1"/>
      <c r="I73" s="1"/>
      <c r="J73" s="1"/>
      <c r="K73" s="1"/>
      <c r="L73" s="1"/>
      <c r="M73" s="1"/>
      <c r="N73" s="1"/>
      <c r="O73" s="1"/>
      <c r="P73" s="1"/>
      <c r="Q73" s="1"/>
      <c r="R73" s="1"/>
      <c r="S73" s="1"/>
      <c r="T73" s="1"/>
      <c r="U73" s="1"/>
      <c r="V73" s="1"/>
      <c r="W73" s="1"/>
      <c r="X73" s="1"/>
      <c r="Y73" s="1"/>
    </row>
    <row r="74" spans="1:25" ht="15.75" customHeight="1" x14ac:dyDescent="0.15">
      <c r="A74" s="1"/>
      <c r="B74" s="1"/>
      <c r="C74" s="1"/>
      <c r="D74" s="1"/>
      <c r="E74" s="1"/>
      <c r="F74" s="1"/>
      <c r="G74" s="1"/>
      <c r="H74" s="1"/>
      <c r="I74" s="1"/>
      <c r="J74" s="1"/>
      <c r="K74" s="1"/>
      <c r="L74" s="1"/>
      <c r="M74" s="1"/>
      <c r="N74" s="1"/>
      <c r="O74" s="1"/>
      <c r="P74" s="1"/>
      <c r="Q74" s="1"/>
      <c r="R74" s="1"/>
      <c r="S74" s="1"/>
      <c r="T74" s="1"/>
      <c r="U74" s="1"/>
      <c r="V74" s="1"/>
      <c r="W74" s="1"/>
      <c r="X74" s="1"/>
      <c r="Y74" s="1"/>
    </row>
    <row r="75" spans="1:25" ht="15.75" customHeight="1" x14ac:dyDescent="0.15">
      <c r="A75" s="1"/>
      <c r="B75" s="1"/>
      <c r="C75" s="1"/>
      <c r="D75" s="1"/>
      <c r="E75" s="1"/>
      <c r="F75" s="1"/>
      <c r="G75" s="1"/>
      <c r="H75" s="1"/>
      <c r="I75" s="1"/>
      <c r="J75" s="1"/>
      <c r="K75" s="1"/>
      <c r="L75" s="1"/>
      <c r="M75" s="1"/>
      <c r="N75" s="1"/>
      <c r="O75" s="1"/>
      <c r="P75" s="1"/>
      <c r="Q75" s="1"/>
      <c r="R75" s="1"/>
      <c r="S75" s="1"/>
      <c r="T75" s="1"/>
      <c r="U75" s="1"/>
      <c r="V75" s="1"/>
      <c r="W75" s="1"/>
      <c r="X75" s="1"/>
      <c r="Y75" s="1"/>
    </row>
    <row r="76" spans="1:25" ht="15.75" customHeight="1" x14ac:dyDescent="0.15">
      <c r="A76" s="1"/>
      <c r="B76" s="1"/>
      <c r="C76" s="1"/>
      <c r="D76" s="1"/>
      <c r="E76" s="1"/>
      <c r="F76" s="1"/>
      <c r="G76" s="1"/>
      <c r="H76" s="1"/>
      <c r="I76" s="1"/>
      <c r="J76" s="1"/>
      <c r="K76" s="1"/>
      <c r="L76" s="1"/>
      <c r="M76" s="1"/>
      <c r="N76" s="1"/>
      <c r="O76" s="1"/>
      <c r="P76" s="1"/>
      <c r="Q76" s="1"/>
      <c r="R76" s="1"/>
      <c r="S76" s="1"/>
      <c r="T76" s="1"/>
      <c r="U76" s="1"/>
      <c r="V76" s="1"/>
      <c r="W76" s="1"/>
      <c r="X76" s="1"/>
      <c r="Y76" s="1"/>
    </row>
    <row r="77" spans="1:25" ht="15.75" customHeight="1" x14ac:dyDescent="0.15">
      <c r="A77" s="1"/>
      <c r="B77" s="1"/>
      <c r="C77" s="1"/>
      <c r="D77" s="1"/>
      <c r="E77" s="1"/>
      <c r="F77" s="1"/>
      <c r="G77" s="1"/>
      <c r="H77" s="1"/>
      <c r="I77" s="1"/>
      <c r="J77" s="1"/>
      <c r="K77" s="1"/>
      <c r="L77" s="1"/>
      <c r="M77" s="1"/>
      <c r="N77" s="1"/>
      <c r="O77" s="1"/>
      <c r="P77" s="1"/>
      <c r="Q77" s="1"/>
      <c r="R77" s="1"/>
      <c r="S77" s="1"/>
      <c r="T77" s="1"/>
      <c r="U77" s="1"/>
      <c r="V77" s="1"/>
      <c r="W77" s="1"/>
      <c r="X77" s="1"/>
      <c r="Y77" s="1"/>
    </row>
    <row r="78" spans="1:25" ht="15.75" customHeight="1" x14ac:dyDescent="0.15">
      <c r="A78" s="1"/>
      <c r="B78" s="1"/>
      <c r="C78" s="1"/>
      <c r="D78" s="1"/>
      <c r="E78" s="1"/>
      <c r="F78" s="1"/>
      <c r="G78" s="1"/>
      <c r="H78" s="1"/>
      <c r="I78" s="1"/>
      <c r="J78" s="1"/>
      <c r="K78" s="1"/>
      <c r="L78" s="1"/>
      <c r="M78" s="1"/>
      <c r="N78" s="1"/>
      <c r="O78" s="1"/>
      <c r="P78" s="1"/>
      <c r="Q78" s="1"/>
      <c r="R78" s="1"/>
      <c r="S78" s="1"/>
      <c r="T78" s="1"/>
      <c r="U78" s="1"/>
      <c r="V78" s="1"/>
      <c r="W78" s="1"/>
      <c r="X78" s="1"/>
      <c r="Y78" s="1"/>
    </row>
    <row r="79" spans="1:25" ht="15.75" customHeight="1" x14ac:dyDescent="0.15">
      <c r="A79" s="1"/>
      <c r="B79" s="1"/>
      <c r="C79" s="1"/>
      <c r="D79" s="1"/>
      <c r="E79" s="1"/>
      <c r="F79" s="1"/>
      <c r="G79" s="1"/>
      <c r="H79" s="1"/>
      <c r="I79" s="1"/>
      <c r="J79" s="1"/>
      <c r="K79" s="1"/>
      <c r="L79" s="1"/>
      <c r="M79" s="1"/>
      <c r="N79" s="1"/>
      <c r="O79" s="1"/>
      <c r="P79" s="1"/>
      <c r="Q79" s="1"/>
      <c r="R79" s="1"/>
      <c r="S79" s="1"/>
      <c r="T79" s="1"/>
      <c r="U79" s="1"/>
      <c r="V79" s="1"/>
      <c r="W79" s="1"/>
      <c r="X79" s="1"/>
      <c r="Y79" s="1"/>
    </row>
    <row r="80" spans="1:25" ht="15.75" customHeight="1" x14ac:dyDescent="0.15">
      <c r="A80" s="1"/>
      <c r="B80" s="1"/>
      <c r="C80" s="1"/>
      <c r="D80" s="1"/>
      <c r="E80" s="1"/>
      <c r="F80" s="1"/>
      <c r="G80" s="1"/>
      <c r="H80" s="1"/>
      <c r="I80" s="1"/>
      <c r="J80" s="1"/>
      <c r="K80" s="1"/>
      <c r="L80" s="1"/>
      <c r="M80" s="1"/>
      <c r="N80" s="1"/>
      <c r="O80" s="1"/>
      <c r="P80" s="1"/>
      <c r="Q80" s="1"/>
      <c r="R80" s="1"/>
      <c r="S80" s="1"/>
      <c r="T80" s="1"/>
      <c r="U80" s="1"/>
      <c r="V80" s="1"/>
      <c r="W80" s="1"/>
      <c r="X80" s="1"/>
      <c r="Y80" s="1"/>
    </row>
    <row r="81" spans="1:25" ht="15.75" customHeight="1" x14ac:dyDescent="0.15">
      <c r="A81" s="1"/>
      <c r="B81" s="1"/>
      <c r="C81" s="1"/>
      <c r="D81" s="1"/>
      <c r="E81" s="1"/>
      <c r="F81" s="1"/>
      <c r="G81" s="1"/>
      <c r="H81" s="1"/>
      <c r="I81" s="1"/>
      <c r="J81" s="1"/>
      <c r="K81" s="1"/>
      <c r="L81" s="1"/>
      <c r="M81" s="1"/>
      <c r="N81" s="1"/>
      <c r="O81" s="1"/>
      <c r="P81" s="1"/>
      <c r="Q81" s="1"/>
      <c r="R81" s="1"/>
      <c r="S81" s="1"/>
      <c r="T81" s="1"/>
      <c r="U81" s="1"/>
      <c r="V81" s="1"/>
      <c r="W81" s="1"/>
      <c r="X81" s="1"/>
      <c r="Y81" s="1"/>
    </row>
    <row r="82" spans="1:25" ht="15.75" customHeight="1" x14ac:dyDescent="0.15">
      <c r="A82" s="1"/>
      <c r="B82" s="1"/>
      <c r="C82" s="1"/>
      <c r="D82" s="1"/>
      <c r="E82" s="1"/>
      <c r="F82" s="1"/>
      <c r="G82" s="1"/>
      <c r="H82" s="1"/>
      <c r="I82" s="1"/>
      <c r="J82" s="1"/>
      <c r="K82" s="1"/>
      <c r="L82" s="1"/>
      <c r="M82" s="1"/>
      <c r="N82" s="1"/>
      <c r="O82" s="1"/>
      <c r="P82" s="1"/>
      <c r="Q82" s="1"/>
      <c r="R82" s="1"/>
      <c r="S82" s="1"/>
      <c r="T82" s="1"/>
      <c r="U82" s="1"/>
      <c r="V82" s="1"/>
      <c r="W82" s="1"/>
      <c r="X82" s="1"/>
      <c r="Y82" s="1"/>
    </row>
    <row r="83" spans="1:25" ht="15.75" customHeight="1" x14ac:dyDescent="0.15">
      <c r="A83" s="1"/>
      <c r="B83" s="1"/>
      <c r="C83" s="1"/>
      <c r="D83" s="1"/>
      <c r="E83" s="1"/>
      <c r="F83" s="1"/>
      <c r="G83" s="1"/>
      <c r="H83" s="1"/>
      <c r="I83" s="1"/>
      <c r="J83" s="1"/>
      <c r="K83" s="1"/>
      <c r="L83" s="1"/>
      <c r="M83" s="1"/>
      <c r="N83" s="1"/>
      <c r="O83" s="1"/>
      <c r="P83" s="1"/>
      <c r="Q83" s="1"/>
      <c r="R83" s="1"/>
      <c r="S83" s="1"/>
      <c r="T83" s="1"/>
      <c r="U83" s="1"/>
      <c r="V83" s="1"/>
      <c r="W83" s="1"/>
      <c r="X83" s="1"/>
      <c r="Y83" s="1"/>
    </row>
    <row r="84" spans="1:25" ht="15.75" customHeight="1" x14ac:dyDescent="0.15">
      <c r="A84" s="1"/>
      <c r="B84" s="1"/>
      <c r="C84" s="1"/>
      <c r="D84" s="1"/>
      <c r="E84" s="1"/>
      <c r="F84" s="1"/>
      <c r="G84" s="1"/>
      <c r="H84" s="1"/>
      <c r="I84" s="1"/>
      <c r="J84" s="1"/>
      <c r="K84" s="1"/>
      <c r="L84" s="1"/>
      <c r="M84" s="1"/>
      <c r="N84" s="1"/>
      <c r="O84" s="1"/>
      <c r="P84" s="1"/>
      <c r="Q84" s="1"/>
      <c r="R84" s="1"/>
      <c r="S84" s="1"/>
      <c r="T84" s="1"/>
      <c r="U84" s="1"/>
      <c r="V84" s="1"/>
      <c r="W84" s="1"/>
      <c r="X84" s="1"/>
      <c r="Y84" s="1"/>
    </row>
    <row r="85" spans="1:25" ht="15.75" customHeight="1" x14ac:dyDescent="0.15">
      <c r="A85" s="1"/>
      <c r="B85" s="1"/>
      <c r="C85" s="1"/>
      <c r="D85" s="1"/>
      <c r="E85" s="1"/>
      <c r="F85" s="1"/>
      <c r="G85" s="1"/>
      <c r="H85" s="1"/>
      <c r="I85" s="1"/>
      <c r="J85" s="1"/>
      <c r="K85" s="1"/>
      <c r="L85" s="1"/>
      <c r="M85" s="1"/>
      <c r="N85" s="1"/>
      <c r="O85" s="1"/>
      <c r="P85" s="1"/>
      <c r="Q85" s="1"/>
      <c r="R85" s="1"/>
      <c r="S85" s="1"/>
      <c r="T85" s="1"/>
      <c r="U85" s="1"/>
      <c r="V85" s="1"/>
      <c r="W85" s="1"/>
      <c r="X85" s="1"/>
      <c r="Y85" s="1"/>
    </row>
    <row r="86" spans="1:25" ht="15.75" customHeight="1" x14ac:dyDescent="0.15">
      <c r="A86" s="1"/>
      <c r="B86" s="1"/>
      <c r="C86" s="1"/>
      <c r="D86" s="1"/>
      <c r="E86" s="1"/>
      <c r="F86" s="1"/>
      <c r="G86" s="1"/>
      <c r="H86" s="1"/>
      <c r="I86" s="1"/>
      <c r="J86" s="1"/>
      <c r="K86" s="1"/>
      <c r="L86" s="1"/>
      <c r="M86" s="1"/>
      <c r="N86" s="1"/>
      <c r="O86" s="1"/>
      <c r="P86" s="1"/>
      <c r="Q86" s="1"/>
      <c r="R86" s="1"/>
      <c r="S86" s="1"/>
      <c r="T86" s="1"/>
      <c r="U86" s="1"/>
      <c r="V86" s="1"/>
      <c r="W86" s="1"/>
      <c r="X86" s="1"/>
      <c r="Y86" s="1"/>
    </row>
    <row r="87" spans="1:25" ht="15.75" customHeight="1" x14ac:dyDescent="0.15">
      <c r="A87" s="1"/>
      <c r="B87" s="1"/>
      <c r="C87" s="1"/>
      <c r="D87" s="1"/>
      <c r="E87" s="1"/>
      <c r="F87" s="1"/>
      <c r="G87" s="1"/>
      <c r="H87" s="1"/>
      <c r="I87" s="1"/>
      <c r="J87" s="1"/>
      <c r="K87" s="1"/>
      <c r="L87" s="1"/>
      <c r="M87" s="1"/>
      <c r="N87" s="1"/>
      <c r="O87" s="1"/>
      <c r="P87" s="1"/>
      <c r="Q87" s="1"/>
      <c r="R87" s="1"/>
      <c r="S87" s="1"/>
      <c r="T87" s="1"/>
      <c r="U87" s="1"/>
      <c r="V87" s="1"/>
      <c r="W87" s="1"/>
      <c r="X87" s="1"/>
      <c r="Y87" s="1"/>
    </row>
    <row r="88" spans="1:25" ht="15.75" customHeight="1" x14ac:dyDescent="0.15">
      <c r="A88" s="1"/>
      <c r="B88" s="1"/>
      <c r="C88" s="1"/>
      <c r="D88" s="1"/>
      <c r="E88" s="1"/>
      <c r="F88" s="1"/>
      <c r="G88" s="1"/>
      <c r="H88" s="1"/>
      <c r="I88" s="1"/>
      <c r="J88" s="1"/>
      <c r="K88" s="1"/>
      <c r="L88" s="1"/>
      <c r="M88" s="1"/>
      <c r="N88" s="1"/>
      <c r="O88" s="1"/>
      <c r="P88" s="1"/>
      <c r="Q88" s="1"/>
      <c r="R88" s="1"/>
      <c r="S88" s="1"/>
      <c r="T88" s="1"/>
      <c r="U88" s="1"/>
      <c r="V88" s="1"/>
      <c r="W88" s="1"/>
      <c r="X88" s="1"/>
      <c r="Y88" s="1"/>
    </row>
    <row r="89" spans="1:25" ht="15.75" customHeight="1" x14ac:dyDescent="0.15">
      <c r="A89" s="1"/>
      <c r="B89" s="1"/>
      <c r="C89" s="1"/>
      <c r="D89" s="1"/>
      <c r="E89" s="1"/>
      <c r="F89" s="1"/>
      <c r="G89" s="1"/>
      <c r="H89" s="1"/>
      <c r="I89" s="1"/>
      <c r="J89" s="1"/>
      <c r="K89" s="1"/>
      <c r="L89" s="1"/>
      <c r="M89" s="1"/>
      <c r="N89" s="1"/>
      <c r="O89" s="1"/>
      <c r="P89" s="1"/>
      <c r="Q89" s="1"/>
      <c r="R89" s="1"/>
      <c r="S89" s="1"/>
      <c r="T89" s="1"/>
      <c r="U89" s="1"/>
      <c r="V89" s="1"/>
      <c r="W89" s="1"/>
      <c r="X89" s="1"/>
      <c r="Y89" s="1"/>
    </row>
    <row r="90" spans="1:25" ht="15.75" customHeight="1" x14ac:dyDescent="0.15">
      <c r="A90" s="1"/>
      <c r="B90" s="1"/>
      <c r="C90" s="1"/>
      <c r="D90" s="1"/>
      <c r="E90" s="1"/>
      <c r="F90" s="1"/>
      <c r="G90" s="1"/>
      <c r="H90" s="1"/>
      <c r="I90" s="1"/>
      <c r="J90" s="1"/>
      <c r="K90" s="1"/>
      <c r="L90" s="1"/>
      <c r="M90" s="1"/>
      <c r="N90" s="1"/>
      <c r="O90" s="1"/>
      <c r="P90" s="1"/>
      <c r="Q90" s="1"/>
      <c r="R90" s="1"/>
      <c r="S90" s="1"/>
      <c r="T90" s="1"/>
      <c r="U90" s="1"/>
      <c r="V90" s="1"/>
      <c r="W90" s="1"/>
      <c r="X90" s="1"/>
      <c r="Y90" s="1"/>
    </row>
    <row r="91" spans="1:25" ht="15.75" customHeight="1" x14ac:dyDescent="0.15">
      <c r="A91" s="1"/>
      <c r="B91" s="1"/>
      <c r="C91" s="1"/>
      <c r="D91" s="1"/>
      <c r="E91" s="1"/>
      <c r="F91" s="1"/>
      <c r="G91" s="1"/>
      <c r="H91" s="1"/>
      <c r="I91" s="1"/>
      <c r="J91" s="1"/>
      <c r="K91" s="1"/>
      <c r="L91" s="1"/>
      <c r="M91" s="1"/>
      <c r="N91" s="1"/>
      <c r="O91" s="1"/>
      <c r="P91" s="1"/>
      <c r="Q91" s="1"/>
      <c r="R91" s="1"/>
      <c r="S91" s="1"/>
      <c r="T91" s="1"/>
      <c r="U91" s="1"/>
      <c r="V91" s="1"/>
      <c r="W91" s="1"/>
      <c r="X91" s="1"/>
      <c r="Y91" s="1"/>
    </row>
    <row r="92" spans="1:25" ht="15.75" customHeight="1" x14ac:dyDescent="0.15">
      <c r="A92" s="1"/>
      <c r="B92" s="1"/>
      <c r="C92" s="1"/>
      <c r="D92" s="1"/>
      <c r="E92" s="1"/>
      <c r="F92" s="1"/>
      <c r="G92" s="1"/>
      <c r="H92" s="1"/>
      <c r="I92" s="1"/>
      <c r="J92" s="1"/>
      <c r="K92" s="1"/>
      <c r="L92" s="1"/>
      <c r="M92" s="1"/>
      <c r="N92" s="1"/>
      <c r="O92" s="1"/>
      <c r="P92" s="1"/>
      <c r="Q92" s="1"/>
      <c r="R92" s="1"/>
      <c r="S92" s="1"/>
      <c r="T92" s="1"/>
      <c r="U92" s="1"/>
      <c r="V92" s="1"/>
      <c r="W92" s="1"/>
      <c r="X92" s="1"/>
      <c r="Y92" s="1"/>
    </row>
    <row r="93" spans="1:25" ht="15.75" customHeight="1" x14ac:dyDescent="0.15">
      <c r="A93" s="1"/>
      <c r="B93" s="1"/>
      <c r="C93" s="1"/>
      <c r="D93" s="1"/>
      <c r="E93" s="1"/>
      <c r="F93" s="1"/>
      <c r="G93" s="1"/>
      <c r="H93" s="1"/>
      <c r="I93" s="1"/>
      <c r="J93" s="1"/>
      <c r="K93" s="1"/>
      <c r="L93" s="1"/>
      <c r="M93" s="1"/>
      <c r="N93" s="1"/>
      <c r="O93" s="1"/>
      <c r="P93" s="1"/>
      <c r="Q93" s="1"/>
      <c r="R93" s="1"/>
      <c r="S93" s="1"/>
      <c r="T93" s="1"/>
      <c r="U93" s="1"/>
      <c r="V93" s="1"/>
      <c r="W93" s="1"/>
      <c r="X93" s="1"/>
      <c r="Y93" s="1"/>
    </row>
    <row r="94" spans="1:25" ht="15.75" customHeight="1" x14ac:dyDescent="0.15">
      <c r="A94" s="1"/>
      <c r="B94" s="1"/>
      <c r="C94" s="1"/>
      <c r="D94" s="1"/>
      <c r="E94" s="1"/>
      <c r="F94" s="1"/>
      <c r="G94" s="1"/>
      <c r="H94" s="1"/>
      <c r="I94" s="1"/>
      <c r="J94" s="1"/>
      <c r="K94" s="1"/>
      <c r="L94" s="1"/>
      <c r="M94" s="1"/>
      <c r="N94" s="1"/>
      <c r="O94" s="1"/>
      <c r="P94" s="1"/>
      <c r="Q94" s="1"/>
      <c r="R94" s="1"/>
      <c r="S94" s="1"/>
      <c r="T94" s="1"/>
      <c r="U94" s="1"/>
      <c r="V94" s="1"/>
      <c r="W94" s="1"/>
      <c r="X94" s="1"/>
      <c r="Y94" s="1"/>
    </row>
    <row r="95" spans="1:25" ht="15.75"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row>
    <row r="96" spans="1:25" ht="15.75" customHeight="1" x14ac:dyDescent="0.15">
      <c r="A96" s="1"/>
      <c r="B96" s="1"/>
      <c r="C96" s="1"/>
      <c r="D96" s="1"/>
      <c r="E96" s="1"/>
      <c r="F96" s="1"/>
      <c r="G96" s="1"/>
      <c r="H96" s="1"/>
      <c r="I96" s="1"/>
      <c r="J96" s="1"/>
      <c r="K96" s="1"/>
      <c r="L96" s="1"/>
      <c r="M96" s="1"/>
      <c r="N96" s="1"/>
      <c r="O96" s="1"/>
      <c r="P96" s="1"/>
      <c r="Q96" s="1"/>
      <c r="R96" s="1"/>
      <c r="S96" s="1"/>
      <c r="T96" s="1"/>
      <c r="U96" s="1"/>
      <c r="V96" s="1"/>
      <c r="W96" s="1"/>
      <c r="X96" s="1"/>
      <c r="Y96" s="1"/>
    </row>
    <row r="97" spans="1:25" ht="15.75" customHeight="1" x14ac:dyDescent="0.15">
      <c r="A97" s="1"/>
      <c r="B97" s="1"/>
      <c r="C97" s="1"/>
      <c r="D97" s="1"/>
      <c r="E97" s="1"/>
      <c r="F97" s="1"/>
      <c r="G97" s="1"/>
      <c r="H97" s="1"/>
      <c r="I97" s="1"/>
      <c r="J97" s="1"/>
      <c r="K97" s="1"/>
      <c r="L97" s="1"/>
      <c r="M97" s="1"/>
      <c r="N97" s="1"/>
      <c r="O97" s="1"/>
      <c r="P97" s="1"/>
      <c r="Q97" s="1"/>
      <c r="R97" s="1"/>
      <c r="S97" s="1"/>
      <c r="T97" s="1"/>
      <c r="U97" s="1"/>
      <c r="V97" s="1"/>
      <c r="W97" s="1"/>
      <c r="X97" s="1"/>
      <c r="Y97" s="1"/>
    </row>
    <row r="98" spans="1:25" ht="15.75" customHeight="1" x14ac:dyDescent="0.15">
      <c r="A98" s="1"/>
      <c r="B98" s="1"/>
      <c r="C98" s="1"/>
      <c r="D98" s="1"/>
      <c r="E98" s="1"/>
      <c r="F98" s="1"/>
      <c r="G98" s="1"/>
      <c r="H98" s="1"/>
      <c r="I98" s="1"/>
      <c r="J98" s="1"/>
      <c r="K98" s="1"/>
      <c r="L98" s="1"/>
      <c r="M98" s="1"/>
      <c r="N98" s="1"/>
      <c r="O98" s="1"/>
      <c r="P98" s="1"/>
      <c r="Q98" s="1"/>
      <c r="R98" s="1"/>
      <c r="S98" s="1"/>
      <c r="T98" s="1"/>
      <c r="U98" s="1"/>
      <c r="V98" s="1"/>
      <c r="W98" s="1"/>
      <c r="X98" s="1"/>
      <c r="Y98" s="1"/>
    </row>
    <row r="99" spans="1:25" ht="15.75" customHeight="1" x14ac:dyDescent="0.15">
      <c r="A99" s="1"/>
      <c r="B99" s="1"/>
      <c r="C99" s="1"/>
      <c r="D99" s="1"/>
      <c r="E99" s="1"/>
      <c r="F99" s="1"/>
      <c r="G99" s="1"/>
      <c r="H99" s="1"/>
      <c r="I99" s="1"/>
      <c r="J99" s="1"/>
      <c r="K99" s="1"/>
      <c r="L99" s="1"/>
      <c r="M99" s="1"/>
      <c r="N99" s="1"/>
      <c r="O99" s="1"/>
      <c r="P99" s="1"/>
      <c r="Q99" s="1"/>
      <c r="R99" s="1"/>
      <c r="S99" s="1"/>
      <c r="T99" s="1"/>
      <c r="U99" s="1"/>
      <c r="V99" s="1"/>
      <c r="W99" s="1"/>
      <c r="X99" s="1"/>
      <c r="Y99" s="1"/>
    </row>
    <row r="100" spans="1:25" ht="15.75" customHeight="1"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5.75" customHeight="1"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5.75" customHeight="1"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5.75" customHeight="1"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5.75" customHeight="1"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5.75" customHeight="1"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5.75" customHeight="1"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5.75" customHeight="1"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5.75" customHeight="1"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5.75" customHeight="1"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5.75" customHeight="1"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5.75" customHeight="1"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5.75" customHeight="1"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5.75" customHeight="1"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5.75" customHeight="1"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5.75" customHeight="1"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5.75" customHeight="1"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5.75" customHeight="1"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5.75" customHeight="1"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5.75" customHeight="1"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5.75" customHeight="1" x14ac:dyDescent="0.15">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5.75" customHeight="1" x14ac:dyDescent="0.15">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5.75" customHeight="1" x14ac:dyDescent="0.15">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5.75" customHeight="1" x14ac:dyDescent="0.15">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5.75" customHeight="1" x14ac:dyDescent="0.15">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5.75" customHeight="1" x14ac:dyDescent="0.15">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5.75" customHeight="1"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5.75" customHeight="1"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5.75" customHeight="1" x14ac:dyDescent="0.15">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5.75" customHeight="1" x14ac:dyDescent="0.15">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5.75" customHeight="1" x14ac:dyDescent="0.15">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5.75" customHeight="1" x14ac:dyDescent="0.15">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5.75" customHeight="1" x14ac:dyDescent="0.15">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5.75" customHeight="1" x14ac:dyDescent="0.15">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5.75" customHeight="1" x14ac:dyDescent="0.15">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5.75" customHeight="1" x14ac:dyDescent="0.15">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5.75" customHeight="1" x14ac:dyDescent="0.15">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5.75" customHeight="1" x14ac:dyDescent="0.15">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5.75" customHeight="1" x14ac:dyDescent="0.15">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5.75" customHeight="1" x14ac:dyDescent="0.15">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5.75" customHeight="1" x14ac:dyDescent="0.15">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5.75" customHeight="1" x14ac:dyDescent="0.15">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5.75" customHeight="1" x14ac:dyDescent="0.15">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5.75" customHeight="1" x14ac:dyDescent="0.15">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5.75" customHeight="1" x14ac:dyDescent="0.15">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5.75" customHeight="1" x14ac:dyDescent="0.15">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5.75" customHeight="1" x14ac:dyDescent="0.15">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5.75" customHeight="1" x14ac:dyDescent="0.15">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5.75" customHeight="1" x14ac:dyDescent="0.15">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5.75" customHeight="1" x14ac:dyDescent="0.15">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5.75" customHeight="1" x14ac:dyDescent="0.15">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5.75" customHeight="1" x14ac:dyDescent="0.15">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5.75" customHeight="1" x14ac:dyDescent="0.15">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5.75" customHeight="1" x14ac:dyDescent="0.15">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5.75" customHeight="1" x14ac:dyDescent="0.15">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5.75" customHeight="1" x14ac:dyDescent="0.15">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5.75" customHeight="1" x14ac:dyDescent="0.15">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5.75" customHeight="1" x14ac:dyDescent="0.15">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5.75" customHeight="1" x14ac:dyDescent="0.15">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5.75" customHeight="1" x14ac:dyDescent="0.15">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5.75" customHeight="1" x14ac:dyDescent="0.15">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5.75" customHeight="1" x14ac:dyDescent="0.15">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5.75" customHeight="1" x14ac:dyDescent="0.15">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5.75" customHeight="1" x14ac:dyDescent="0.15">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5.75" customHeight="1" x14ac:dyDescent="0.15">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5.75" customHeight="1" x14ac:dyDescent="0.15">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5.75" customHeight="1" x14ac:dyDescent="0.15">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5.75" customHeight="1" x14ac:dyDescent="0.15">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5.75" customHeight="1" x14ac:dyDescent="0.15">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5.75" customHeight="1" x14ac:dyDescent="0.15">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5.75" customHeight="1" x14ac:dyDescent="0.15">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5.75" customHeight="1" x14ac:dyDescent="0.15">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5.75" customHeight="1" x14ac:dyDescent="0.15">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5.75" customHeight="1" x14ac:dyDescent="0.15">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5.75" customHeight="1" x14ac:dyDescent="0.15">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5.75" customHeight="1" x14ac:dyDescent="0.15">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5.75" customHeight="1" x14ac:dyDescent="0.15">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5.75" customHeight="1" x14ac:dyDescent="0.15">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5.75" customHeight="1" x14ac:dyDescent="0.15">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5.75" customHeight="1" x14ac:dyDescent="0.15">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5.75" customHeight="1" x14ac:dyDescent="0.15">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5.75" customHeight="1" x14ac:dyDescent="0.15">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5.75" customHeight="1" x14ac:dyDescent="0.15">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5.75" customHeight="1" x14ac:dyDescent="0.15">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5.75" customHeight="1" x14ac:dyDescent="0.15">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5.75" customHeight="1" x14ac:dyDescent="0.15">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5.75" customHeight="1" x14ac:dyDescent="0.15">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5.75" customHeight="1" x14ac:dyDescent="0.15">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5.75" customHeight="1" x14ac:dyDescent="0.15">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5.75" customHeight="1" x14ac:dyDescent="0.15">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5.75" customHeight="1" x14ac:dyDescent="0.15">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5.75" customHeight="1" x14ac:dyDescent="0.15">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5.75" customHeight="1" x14ac:dyDescent="0.15">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5.75" customHeight="1" x14ac:dyDescent="0.15">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5.75" customHeight="1" x14ac:dyDescent="0.15">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5.75" customHeight="1" x14ac:dyDescent="0.15">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5.75" customHeight="1" x14ac:dyDescent="0.15">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5.75" customHeight="1" x14ac:dyDescent="0.15">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5.75" customHeight="1" x14ac:dyDescent="0.15">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5.75" customHeight="1" x14ac:dyDescent="0.15">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5.75" customHeight="1" x14ac:dyDescent="0.15">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5.75" customHeight="1" x14ac:dyDescent="0.15">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5.75" customHeight="1" x14ac:dyDescent="0.15">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5.75" customHeight="1" x14ac:dyDescent="0.15">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5.75" customHeight="1" x14ac:dyDescent="0.15">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5.75" customHeight="1" x14ac:dyDescent="0.15">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5.75" customHeight="1" x14ac:dyDescent="0.15">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5.75" customHeight="1" x14ac:dyDescent="0.15">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5.75" customHeight="1" x14ac:dyDescent="0.15">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5.75" customHeight="1" x14ac:dyDescent="0.15">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5.75" customHeight="1" x14ac:dyDescent="0.15">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5.75" customHeight="1" x14ac:dyDescent="0.15">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5.75" customHeight="1" x14ac:dyDescent="0.15">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5.75" customHeight="1" x14ac:dyDescent="0.15">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5.75" customHeight="1" x14ac:dyDescent="0.15">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5.75" customHeight="1" x14ac:dyDescent="0.15">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5.75" customHeight="1" x14ac:dyDescent="0.15">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5.75" customHeight="1" x14ac:dyDescent="0.15">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5.75" customHeight="1" x14ac:dyDescent="0.15">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5.75" customHeight="1" x14ac:dyDescent="0.15">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5.75" customHeight="1" x14ac:dyDescent="0.15">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5.75" customHeight="1" x14ac:dyDescent="0.15">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5.75" customHeight="1" x14ac:dyDescent="0.15">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5.75" customHeight="1" x14ac:dyDescent="0.15">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5.75" customHeight="1" x14ac:dyDescent="0.15">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5.75" customHeight="1" x14ac:dyDescent="0.15">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5.75" customHeight="1" x14ac:dyDescent="0.15">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ht="15.75" customHeight="1" x14ac:dyDescent="0.15">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ht="15.75" customHeight="1" x14ac:dyDescent="0.15">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ht="15.75" customHeight="1" x14ac:dyDescent="0.15">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ht="15.75" customHeight="1" x14ac:dyDescent="0.15"/>
    <row r="231" spans="1:25" ht="15.75" customHeight="1" x14ac:dyDescent="0.15"/>
    <row r="232" spans="1:25" ht="15.75" customHeight="1" x14ac:dyDescent="0.15"/>
    <row r="233" spans="1:25" ht="15.75" customHeight="1" x14ac:dyDescent="0.15"/>
    <row r="234" spans="1:25" ht="15.75" customHeight="1" x14ac:dyDescent="0.15"/>
    <row r="235" spans="1:25" ht="15.75" customHeight="1" x14ac:dyDescent="0.15"/>
    <row r="236" spans="1:25" ht="15.75" customHeight="1" x14ac:dyDescent="0.15"/>
    <row r="237" spans="1:25" ht="15.75" customHeight="1" x14ac:dyDescent="0.15"/>
    <row r="238" spans="1:25" ht="15.75" customHeight="1" x14ac:dyDescent="0.15"/>
    <row r="239" spans="1:25" ht="15.75" customHeight="1" x14ac:dyDescent="0.15"/>
    <row r="240" spans="1:25"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row r="1001" ht="15.75" customHeight="1" x14ac:dyDescent="0.15"/>
  </sheetData>
  <pageMargins left="0.7" right="0.7" top="0.75" bottom="0.75" header="0" footer="0"/>
  <pageSetup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ummaryBelow="0" summaryRight="0"/>
  </sheetPr>
  <dimension ref="A1:E1000"/>
  <sheetViews>
    <sheetView workbookViewId="0">
      <selection activeCell="B17" sqref="B17"/>
    </sheetView>
  </sheetViews>
  <sheetFormatPr baseColWidth="10" defaultColWidth="14.5" defaultRowHeight="15" customHeight="1" x14ac:dyDescent="0.15"/>
  <cols>
    <col min="1" max="1" width="48" customWidth="1"/>
    <col min="2" max="2" width="27.6640625" customWidth="1"/>
    <col min="3" max="3" width="32.5" customWidth="1"/>
    <col min="4" max="5" width="34" customWidth="1"/>
  </cols>
  <sheetData>
    <row r="1" spans="1:5" ht="15.75" customHeight="1" x14ac:dyDescent="0.15">
      <c r="A1" s="64" t="str">
        <f>Grants!A1</f>
        <v>Sokoto  State Citizen Budget 2019</v>
      </c>
    </row>
    <row r="2" spans="1:5" ht="15.75" customHeight="1" x14ac:dyDescent="0.15">
      <c r="A2" s="64" t="str">
        <f>Grants!A2</f>
        <v xml:space="preserve">Budget Title: </v>
      </c>
    </row>
    <row r="3" spans="1:5" ht="15.75" customHeight="1" x14ac:dyDescent="0.15">
      <c r="A3" s="3"/>
    </row>
    <row r="4" spans="1:5" ht="15.75" customHeight="1" x14ac:dyDescent="0.15">
      <c r="A4" s="7" t="s">
        <v>27</v>
      </c>
    </row>
    <row r="5" spans="1:5" ht="15.75" customHeight="1" x14ac:dyDescent="0.15">
      <c r="A5" s="3"/>
    </row>
    <row r="6" spans="1:5" ht="33" customHeight="1" x14ac:dyDescent="0.15">
      <c r="A6" s="73" t="s">
        <v>58</v>
      </c>
      <c r="B6" s="73" t="s">
        <v>9</v>
      </c>
      <c r="C6" s="73" t="s">
        <v>60</v>
      </c>
      <c r="D6" s="73" t="s">
        <v>57</v>
      </c>
      <c r="E6" s="73" t="s">
        <v>56</v>
      </c>
    </row>
    <row r="7" spans="1:5" ht="15.75" customHeight="1" x14ac:dyDescent="0.15">
      <c r="A7" s="7" t="s">
        <v>59</v>
      </c>
      <c r="B7" s="67"/>
      <c r="C7" s="14"/>
      <c r="D7" s="67"/>
      <c r="E7" s="67"/>
    </row>
    <row r="8" spans="1:5" ht="15.75" customHeight="1" x14ac:dyDescent="0.15">
      <c r="A8" s="3" t="s">
        <v>29</v>
      </c>
      <c r="B8" s="68">
        <v>31716525887</v>
      </c>
      <c r="C8" s="71">
        <f t="shared" ref="C8:C14" si="0">B8/$B$18*100</f>
        <v>18.694964785539796</v>
      </c>
      <c r="D8" s="16"/>
      <c r="E8" s="15"/>
    </row>
    <row r="9" spans="1:5" ht="15.75" customHeight="1" x14ac:dyDescent="0.15">
      <c r="A9" s="3" t="s">
        <v>30</v>
      </c>
      <c r="B9" s="68">
        <v>29777549430</v>
      </c>
      <c r="C9" s="71">
        <f t="shared" si="0"/>
        <v>17.552055984217908</v>
      </c>
      <c r="D9" s="16"/>
      <c r="E9" s="15"/>
    </row>
    <row r="10" spans="1:5" ht="15.75" customHeight="1" x14ac:dyDescent="0.15">
      <c r="A10" s="3" t="s">
        <v>31</v>
      </c>
      <c r="B10" s="68">
        <v>7667939119</v>
      </c>
      <c r="C10" s="71">
        <f t="shared" si="0"/>
        <v>4.5197841755463282</v>
      </c>
      <c r="D10" s="13"/>
      <c r="E10" s="13"/>
    </row>
    <row r="11" spans="1:5" ht="15.75" customHeight="1" x14ac:dyDescent="0.15">
      <c r="A11" s="3" t="s">
        <v>108</v>
      </c>
      <c r="B11" s="68">
        <v>3126504622</v>
      </c>
      <c r="C11" s="71">
        <f t="shared" si="0"/>
        <v>1.8428844955580368</v>
      </c>
      <c r="D11" s="13"/>
      <c r="E11" s="13"/>
    </row>
    <row r="12" spans="1:5" ht="15.75" customHeight="1" x14ac:dyDescent="0.15">
      <c r="A12" s="3" t="s">
        <v>62</v>
      </c>
      <c r="B12" s="68">
        <v>0</v>
      </c>
      <c r="C12" s="71">
        <f t="shared" ref="C12" si="1">B12/$B$18*100</f>
        <v>0</v>
      </c>
      <c r="D12" s="13"/>
      <c r="E12" s="13"/>
    </row>
    <row r="13" spans="1:5" ht="15.75" customHeight="1" x14ac:dyDescent="0.15">
      <c r="A13" s="3" t="s">
        <v>32</v>
      </c>
      <c r="B13" s="68">
        <v>0</v>
      </c>
      <c r="C13" s="71">
        <f t="shared" si="0"/>
        <v>0</v>
      </c>
      <c r="D13" s="13"/>
      <c r="E13" s="13"/>
    </row>
    <row r="14" spans="1:5" ht="15.75" customHeight="1" x14ac:dyDescent="0.15">
      <c r="A14" s="7" t="s">
        <v>28</v>
      </c>
      <c r="B14" s="60">
        <f>SUM(B8:B13)</f>
        <v>72288519058</v>
      </c>
      <c r="C14" s="72">
        <f t="shared" si="0"/>
        <v>42.60968944086207</v>
      </c>
      <c r="D14" s="60"/>
      <c r="E14" s="60"/>
    </row>
    <row r="15" spans="1:5" ht="15.75" customHeight="1" x14ac:dyDescent="0.15">
      <c r="A15" s="3"/>
      <c r="B15" s="69"/>
      <c r="C15" s="70"/>
      <c r="D15" s="3"/>
      <c r="E15" s="3"/>
    </row>
    <row r="16" spans="1:5" ht="15.75" customHeight="1" x14ac:dyDescent="0.15">
      <c r="A16" s="7" t="s">
        <v>72</v>
      </c>
      <c r="B16" s="68">
        <v>97364252428</v>
      </c>
      <c r="C16" s="72">
        <f>B16/$B$18*100</f>
        <v>57.390310559137923</v>
      </c>
      <c r="D16" s="13"/>
      <c r="E16" s="13"/>
    </row>
    <row r="17" spans="1:5" ht="15.75" customHeight="1" x14ac:dyDescent="0.15">
      <c r="A17" s="7"/>
      <c r="B17" s="69"/>
      <c r="C17" s="70"/>
      <c r="D17" s="3"/>
      <c r="E17" s="3"/>
    </row>
    <row r="18" spans="1:5" ht="15.75" customHeight="1" x14ac:dyDescent="0.15">
      <c r="A18" s="7" t="s">
        <v>33</v>
      </c>
      <c r="B18" s="60">
        <f>SUM(B14:B16)</f>
        <v>169652771486</v>
      </c>
      <c r="C18" s="72">
        <f>B18/$B$18*100</f>
        <v>100</v>
      </c>
      <c r="D18" s="45"/>
      <c r="E18" s="17"/>
    </row>
    <row r="19" spans="1:5" ht="15.75" customHeight="1" thickBot="1" x14ac:dyDescent="0.2"/>
    <row r="20" spans="1:5" ht="15.75" customHeight="1" x14ac:dyDescent="0.15">
      <c r="A20" s="54" t="s">
        <v>48</v>
      </c>
    </row>
    <row r="21" spans="1:5" ht="15.75" customHeight="1" x14ac:dyDescent="0.15">
      <c r="A21" s="55" t="s">
        <v>25</v>
      </c>
    </row>
    <row r="22" spans="1:5" ht="15.75" customHeight="1" x14ac:dyDescent="0.15">
      <c r="A22" s="56" t="s">
        <v>53</v>
      </c>
    </row>
    <row r="23" spans="1:5" ht="15.75" customHeight="1" x14ac:dyDescent="0.15">
      <c r="A23" s="57" t="s">
        <v>52</v>
      </c>
    </row>
    <row r="24" spans="1:5" ht="15.75" customHeight="1" thickBot="1" x14ac:dyDescent="0.2">
      <c r="A24" s="58" t="s">
        <v>51</v>
      </c>
    </row>
    <row r="25" spans="1:5" ht="15.75" customHeight="1" x14ac:dyDescent="0.15"/>
    <row r="26" spans="1:5" ht="15.75" customHeight="1" x14ac:dyDescent="0.15"/>
    <row r="27" spans="1:5" ht="15.75" customHeight="1" x14ac:dyDescent="0.15"/>
    <row r="28" spans="1:5" ht="15.75" customHeight="1" x14ac:dyDescent="0.15"/>
    <row r="29" spans="1:5" ht="15.75" customHeight="1" x14ac:dyDescent="0.15"/>
    <row r="30" spans="1:5" ht="15.75" customHeight="1" x14ac:dyDescent="0.15"/>
    <row r="31" spans="1:5" ht="15.75" customHeight="1" x14ac:dyDescent="0.15"/>
    <row r="32" spans="1:5"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ummaryBelow="0" summaryRight="0"/>
  </sheetPr>
  <dimension ref="A1:X994"/>
  <sheetViews>
    <sheetView workbookViewId="0">
      <selection activeCell="A16" sqref="A16"/>
    </sheetView>
  </sheetViews>
  <sheetFormatPr baseColWidth="10" defaultColWidth="14.5" defaultRowHeight="15" customHeight="1" x14ac:dyDescent="0.15"/>
  <cols>
    <col min="1" max="1" width="51.1640625" customWidth="1"/>
    <col min="2" max="6" width="27.5" customWidth="1"/>
  </cols>
  <sheetData>
    <row r="1" spans="1:24" ht="15.75" customHeight="1" x14ac:dyDescent="0.15">
      <c r="A1" s="64" t="str">
        <f>Grants!A1</f>
        <v>Sokoto  State Citizen Budget 2019</v>
      </c>
      <c r="B1" s="10"/>
      <c r="C1" s="10"/>
      <c r="D1" s="10"/>
      <c r="E1" s="10"/>
      <c r="F1" s="10"/>
      <c r="G1" s="10"/>
      <c r="H1" s="10"/>
      <c r="I1" s="10"/>
      <c r="J1" s="10"/>
      <c r="K1" s="10"/>
      <c r="L1" s="10"/>
      <c r="M1" s="10"/>
      <c r="N1" s="10"/>
      <c r="O1" s="10"/>
      <c r="P1" s="10"/>
      <c r="Q1" s="10"/>
      <c r="R1" s="10"/>
      <c r="S1" s="10"/>
      <c r="T1" s="10"/>
      <c r="U1" s="10"/>
      <c r="V1" s="10"/>
      <c r="W1" s="10"/>
      <c r="X1" s="10"/>
    </row>
    <row r="2" spans="1:24" ht="15.75" customHeight="1" x14ac:dyDescent="0.15">
      <c r="A2" s="64" t="str">
        <f>Grants!A2</f>
        <v xml:space="preserve">Budget Title: </v>
      </c>
      <c r="B2" s="10"/>
      <c r="C2" s="10"/>
      <c r="D2" s="10"/>
      <c r="E2" s="10"/>
      <c r="F2" s="10"/>
      <c r="G2" s="10"/>
      <c r="H2" s="10"/>
      <c r="I2" s="10"/>
      <c r="J2" s="10"/>
      <c r="K2" s="10"/>
      <c r="L2" s="10"/>
      <c r="M2" s="10"/>
      <c r="N2" s="10"/>
      <c r="O2" s="10"/>
      <c r="P2" s="10"/>
      <c r="Q2" s="10"/>
      <c r="R2" s="10"/>
      <c r="S2" s="10"/>
      <c r="T2" s="10"/>
      <c r="U2" s="10"/>
      <c r="V2" s="10"/>
      <c r="W2" s="10"/>
      <c r="X2" s="10"/>
    </row>
    <row r="3" spans="1:24" ht="15.75" customHeight="1" x14ac:dyDescent="0.15">
      <c r="A3" s="10"/>
      <c r="B3" s="10"/>
      <c r="C3" s="10"/>
      <c r="D3" s="10"/>
      <c r="E3" s="10"/>
      <c r="F3" s="10"/>
      <c r="G3" s="10"/>
      <c r="H3" s="10"/>
      <c r="I3" s="10"/>
      <c r="J3" s="10"/>
      <c r="K3" s="10"/>
      <c r="L3" s="10"/>
      <c r="M3" s="10"/>
      <c r="N3" s="10"/>
      <c r="O3" s="10"/>
      <c r="P3" s="10"/>
      <c r="Q3" s="10"/>
      <c r="R3" s="10"/>
      <c r="S3" s="10"/>
      <c r="T3" s="10"/>
      <c r="U3" s="10"/>
      <c r="V3" s="10"/>
      <c r="W3" s="10"/>
      <c r="X3" s="10"/>
    </row>
    <row r="4" spans="1:24" ht="15.75" customHeight="1" x14ac:dyDescent="0.15">
      <c r="A4" s="87" t="s">
        <v>68</v>
      </c>
      <c r="B4" s="10"/>
      <c r="C4" s="10"/>
      <c r="D4" s="10"/>
      <c r="E4" s="10"/>
      <c r="F4" s="10"/>
      <c r="G4" s="10"/>
      <c r="H4" s="10"/>
      <c r="I4" s="10"/>
      <c r="J4" s="10"/>
      <c r="K4" s="10"/>
      <c r="L4" s="10"/>
      <c r="M4" s="10"/>
      <c r="N4" s="10"/>
      <c r="O4" s="10"/>
      <c r="P4" s="10"/>
      <c r="Q4" s="10"/>
      <c r="R4" s="10"/>
      <c r="S4" s="10"/>
      <c r="T4" s="10"/>
      <c r="U4" s="10"/>
      <c r="V4" s="10"/>
      <c r="W4" s="10"/>
      <c r="X4" s="10"/>
    </row>
    <row r="5" spans="1:24" ht="15.75" customHeight="1" x14ac:dyDescent="0.15">
      <c r="A5" s="87"/>
      <c r="B5" s="10"/>
      <c r="C5" s="10"/>
      <c r="D5" s="10"/>
      <c r="E5" s="10"/>
      <c r="F5" s="10"/>
      <c r="G5" s="10"/>
      <c r="H5" s="10"/>
      <c r="I5" s="10"/>
      <c r="J5" s="10"/>
      <c r="K5" s="10"/>
      <c r="L5" s="10"/>
      <c r="M5" s="10"/>
      <c r="N5" s="10"/>
      <c r="O5" s="10"/>
      <c r="P5" s="10"/>
      <c r="Q5" s="10"/>
      <c r="R5" s="10"/>
      <c r="S5" s="10"/>
      <c r="T5" s="10"/>
      <c r="U5" s="10"/>
      <c r="V5" s="10"/>
      <c r="W5" s="10"/>
      <c r="X5" s="10"/>
    </row>
    <row r="6" spans="1:24" ht="32.25" customHeight="1" x14ac:dyDescent="0.15">
      <c r="A6" s="128" t="s">
        <v>87</v>
      </c>
      <c r="B6" s="128" t="s">
        <v>88</v>
      </c>
      <c r="C6" s="128" t="s">
        <v>86</v>
      </c>
      <c r="D6" s="128" t="s">
        <v>82</v>
      </c>
      <c r="E6" s="128" t="s">
        <v>83</v>
      </c>
      <c r="F6" s="128" t="s">
        <v>79</v>
      </c>
      <c r="G6" s="10"/>
      <c r="H6" s="10"/>
      <c r="I6" s="10"/>
      <c r="J6" s="10"/>
      <c r="K6" s="10"/>
      <c r="L6" s="10"/>
      <c r="M6" s="10"/>
      <c r="N6" s="10"/>
      <c r="O6" s="10"/>
      <c r="P6" s="10"/>
      <c r="Q6" s="10"/>
      <c r="R6" s="10"/>
      <c r="S6" s="10"/>
      <c r="T6" s="10"/>
      <c r="U6" s="10"/>
      <c r="V6" s="10"/>
      <c r="W6" s="10"/>
      <c r="X6" s="10"/>
    </row>
    <row r="7" spans="1:24" ht="15" customHeight="1" x14ac:dyDescent="0.15">
      <c r="A7" s="122" t="s">
        <v>78</v>
      </c>
      <c r="B7" s="123">
        <f>'Expenditure  Page '!B18</f>
        <v>169652771486</v>
      </c>
      <c r="C7" s="124">
        <f>B7/1000000000</f>
        <v>169.65277148600001</v>
      </c>
      <c r="D7" s="125"/>
      <c r="E7" s="126"/>
      <c r="F7" s="127" t="e">
        <f>E7/D7</f>
        <v>#DIV/0!</v>
      </c>
      <c r="G7" s="10"/>
      <c r="H7" s="10"/>
      <c r="I7" s="10"/>
      <c r="J7" s="10"/>
      <c r="K7" s="10"/>
      <c r="L7" s="10"/>
      <c r="M7" s="10"/>
      <c r="N7" s="10"/>
      <c r="O7" s="10"/>
      <c r="P7" s="10"/>
      <c r="Q7" s="10"/>
      <c r="R7" s="10"/>
      <c r="S7" s="10"/>
      <c r="T7" s="10"/>
      <c r="U7" s="10"/>
      <c r="V7" s="10"/>
      <c r="W7" s="10"/>
      <c r="X7" s="10"/>
    </row>
    <row r="8" spans="1:24" ht="15.75" customHeight="1" x14ac:dyDescent="0.15">
      <c r="A8" s="120" t="s">
        <v>84</v>
      </c>
      <c r="B8" s="95">
        <f>'Revenue and Financing Page '!C17</f>
        <v>139232771486</v>
      </c>
      <c r="C8" s="121">
        <f t="shared" ref="C8:C11" si="0">B8/1000000000</f>
        <v>139.23277148599999</v>
      </c>
      <c r="D8" s="116"/>
      <c r="E8" s="13"/>
      <c r="F8" s="115" t="e">
        <f>E8/D8</f>
        <v>#DIV/0!</v>
      </c>
      <c r="G8" s="10"/>
      <c r="H8" s="10"/>
      <c r="I8" s="10"/>
      <c r="J8" s="10"/>
      <c r="K8" s="10"/>
      <c r="L8" s="10"/>
      <c r="M8" s="10"/>
      <c r="N8" s="10"/>
      <c r="O8" s="10"/>
      <c r="P8" s="10"/>
      <c r="Q8" s="10"/>
      <c r="R8" s="10"/>
      <c r="S8" s="10"/>
      <c r="T8" s="10"/>
      <c r="U8" s="10"/>
      <c r="V8" s="10"/>
      <c r="W8" s="10"/>
      <c r="X8" s="10"/>
    </row>
    <row r="9" spans="1:24" ht="15.75" customHeight="1" x14ac:dyDescent="0.15">
      <c r="A9" s="120" t="s">
        <v>80</v>
      </c>
      <c r="B9" s="117">
        <f>-(B8-B7)</f>
        <v>30420000000</v>
      </c>
      <c r="C9" s="121">
        <f t="shared" si="0"/>
        <v>30.42</v>
      </c>
      <c r="D9" s="116"/>
      <c r="E9" s="13"/>
      <c r="F9" s="115" t="e">
        <f>E9/D9</f>
        <v>#DIV/0!</v>
      </c>
      <c r="G9" s="10"/>
      <c r="H9" s="10"/>
      <c r="I9" s="10"/>
      <c r="J9" s="10"/>
      <c r="K9" s="10"/>
      <c r="L9" s="10"/>
      <c r="M9" s="10"/>
      <c r="N9" s="10"/>
      <c r="O9" s="10"/>
      <c r="P9" s="10"/>
      <c r="Q9" s="10"/>
      <c r="R9" s="10"/>
      <c r="S9" s="10"/>
      <c r="T9" s="10"/>
      <c r="U9" s="10"/>
      <c r="V9" s="10"/>
      <c r="W9" s="10"/>
      <c r="X9" s="10"/>
    </row>
    <row r="10" spans="1:24" ht="15.75" customHeight="1" x14ac:dyDescent="0.15">
      <c r="A10" s="120" t="s">
        <v>55</v>
      </c>
      <c r="B10" s="118">
        <f>'Revenue and Financing Page '!C23</f>
        <v>30420000000</v>
      </c>
      <c r="C10" s="121">
        <f t="shared" si="0"/>
        <v>30.42</v>
      </c>
      <c r="D10" s="116"/>
      <c r="E10" s="116"/>
      <c r="F10" s="115" t="e">
        <f>E10/D10</f>
        <v>#DIV/0!</v>
      </c>
      <c r="G10" s="10"/>
      <c r="H10" s="10"/>
      <c r="I10" s="10"/>
      <c r="J10" s="10"/>
      <c r="K10" s="10"/>
      <c r="L10" s="10"/>
      <c r="M10" s="10"/>
      <c r="N10" s="10"/>
      <c r="O10" s="10"/>
      <c r="P10" s="10"/>
      <c r="Q10" s="10"/>
      <c r="R10" s="10"/>
      <c r="S10" s="10"/>
      <c r="T10" s="10"/>
      <c r="U10" s="10"/>
      <c r="V10" s="10"/>
      <c r="W10" s="10"/>
      <c r="X10" s="10"/>
    </row>
    <row r="11" spans="1:24" ht="15.75" customHeight="1" x14ac:dyDescent="0.15">
      <c r="A11" s="120" t="s">
        <v>81</v>
      </c>
      <c r="B11" s="119">
        <f>B9-B10</f>
        <v>0</v>
      </c>
      <c r="C11" s="121">
        <f t="shared" si="0"/>
        <v>0</v>
      </c>
      <c r="D11" s="129">
        <f>D9-D10</f>
        <v>0</v>
      </c>
      <c r="E11" s="129">
        <f>E9-E10</f>
        <v>0</v>
      </c>
      <c r="F11" s="10"/>
      <c r="G11" s="10"/>
      <c r="H11" s="10"/>
      <c r="I11" s="10"/>
      <c r="J11" s="10"/>
      <c r="K11" s="10"/>
      <c r="L11" s="10"/>
      <c r="M11" s="10"/>
      <c r="N11" s="10"/>
      <c r="O11" s="10"/>
      <c r="P11" s="10"/>
      <c r="Q11" s="10"/>
      <c r="R11" s="10"/>
      <c r="S11" s="10"/>
      <c r="T11" s="10"/>
      <c r="U11" s="10"/>
      <c r="V11" s="10"/>
      <c r="W11" s="10"/>
      <c r="X11" s="10"/>
    </row>
    <row r="12" spans="1:24" ht="15.75" customHeight="1" thickBot="1" x14ac:dyDescent="0.2">
      <c r="A12" s="10"/>
      <c r="B12" s="10"/>
      <c r="C12" s="10"/>
      <c r="D12" s="10"/>
      <c r="E12" s="10"/>
      <c r="F12" s="10"/>
      <c r="G12" s="10"/>
      <c r="H12" s="10"/>
      <c r="I12" s="10"/>
      <c r="J12" s="10"/>
      <c r="K12" s="10"/>
      <c r="L12" s="10"/>
      <c r="M12" s="10"/>
      <c r="N12" s="10"/>
      <c r="O12" s="10"/>
      <c r="P12" s="10"/>
      <c r="Q12" s="10"/>
      <c r="R12" s="10"/>
      <c r="S12" s="10"/>
      <c r="T12" s="10"/>
      <c r="U12" s="10"/>
      <c r="V12" s="10"/>
      <c r="W12" s="10"/>
      <c r="X12" s="10"/>
    </row>
    <row r="13" spans="1:24" ht="15.75" customHeight="1" x14ac:dyDescent="0.15">
      <c r="A13" s="54" t="s">
        <v>48</v>
      </c>
      <c r="B13" s="10"/>
      <c r="C13" s="10"/>
      <c r="D13" s="10"/>
      <c r="E13" s="10"/>
      <c r="F13" s="10"/>
      <c r="G13" s="10"/>
      <c r="H13" s="10"/>
      <c r="I13" s="10"/>
      <c r="J13" s="10"/>
      <c r="K13" s="10"/>
      <c r="L13" s="10"/>
      <c r="M13" s="10"/>
      <c r="N13" s="10"/>
      <c r="O13" s="10"/>
      <c r="P13" s="10"/>
      <c r="Q13" s="10"/>
      <c r="R13" s="10"/>
      <c r="S13" s="10"/>
      <c r="T13" s="10"/>
      <c r="U13" s="10"/>
      <c r="V13" s="10"/>
      <c r="W13" s="10"/>
      <c r="X13" s="10"/>
    </row>
    <row r="14" spans="1:24" ht="15.75" customHeight="1" x14ac:dyDescent="0.15">
      <c r="A14" s="55" t="s">
        <v>25</v>
      </c>
      <c r="B14" s="10"/>
      <c r="C14" s="10"/>
      <c r="D14" s="10"/>
      <c r="E14" s="10"/>
      <c r="F14" s="10"/>
      <c r="G14" s="10"/>
      <c r="H14" s="10"/>
      <c r="I14" s="10"/>
      <c r="J14" s="10"/>
      <c r="K14" s="10"/>
      <c r="L14" s="10"/>
      <c r="M14" s="10"/>
      <c r="N14" s="10"/>
      <c r="O14" s="10"/>
      <c r="P14" s="10"/>
      <c r="Q14" s="10"/>
      <c r="R14" s="10"/>
      <c r="S14" s="10"/>
      <c r="T14" s="10"/>
      <c r="U14" s="10"/>
      <c r="V14" s="10"/>
      <c r="W14" s="10"/>
      <c r="X14" s="10"/>
    </row>
    <row r="15" spans="1:24" ht="15.75" customHeight="1" x14ac:dyDescent="0.15">
      <c r="A15" s="56" t="s">
        <v>53</v>
      </c>
      <c r="B15" s="10"/>
      <c r="C15" s="10"/>
      <c r="D15" s="10"/>
      <c r="E15" s="10"/>
      <c r="F15" s="10"/>
      <c r="G15" s="10"/>
      <c r="H15" s="10"/>
      <c r="I15" s="10"/>
      <c r="J15" s="10"/>
      <c r="K15" s="10"/>
      <c r="L15" s="10"/>
      <c r="M15" s="10"/>
      <c r="N15" s="10"/>
      <c r="O15" s="10"/>
      <c r="P15" s="10"/>
      <c r="Q15" s="10"/>
      <c r="R15" s="10"/>
      <c r="S15" s="10"/>
      <c r="T15" s="10"/>
      <c r="U15" s="10"/>
      <c r="V15" s="10"/>
      <c r="W15" s="10"/>
      <c r="X15" s="10"/>
    </row>
    <row r="16" spans="1:24" ht="15.75" customHeight="1" x14ac:dyDescent="0.15">
      <c r="A16" s="57" t="s">
        <v>52</v>
      </c>
      <c r="B16" s="10"/>
      <c r="C16" s="10"/>
      <c r="D16" s="10"/>
      <c r="E16" s="10"/>
      <c r="F16" s="10"/>
      <c r="G16" s="10"/>
      <c r="H16" s="10"/>
      <c r="I16" s="10"/>
      <c r="J16" s="10"/>
      <c r="K16" s="10"/>
      <c r="L16" s="10"/>
      <c r="M16" s="10"/>
      <c r="N16" s="10"/>
      <c r="O16" s="10"/>
      <c r="P16" s="10"/>
      <c r="Q16" s="10"/>
      <c r="R16" s="10"/>
      <c r="S16" s="10"/>
      <c r="T16" s="10"/>
      <c r="U16" s="10"/>
      <c r="V16" s="10"/>
      <c r="W16" s="10"/>
      <c r="X16" s="10"/>
    </row>
    <row r="17" spans="1:24" ht="15.75" customHeight="1" thickBot="1" x14ac:dyDescent="0.2">
      <c r="A17" s="58" t="s">
        <v>51</v>
      </c>
      <c r="B17" s="10"/>
      <c r="C17" s="10"/>
      <c r="D17" s="10"/>
      <c r="E17" s="10"/>
      <c r="F17" s="10"/>
      <c r="G17" s="10"/>
      <c r="H17" s="10"/>
      <c r="I17" s="10"/>
      <c r="J17" s="10"/>
      <c r="K17" s="10"/>
      <c r="L17" s="10"/>
      <c r="M17" s="10"/>
      <c r="N17" s="10"/>
      <c r="O17" s="10"/>
      <c r="P17" s="10"/>
      <c r="Q17" s="10"/>
      <c r="R17" s="10"/>
      <c r="S17" s="10"/>
      <c r="T17" s="10"/>
      <c r="U17" s="10"/>
      <c r="V17" s="10"/>
      <c r="W17" s="10"/>
      <c r="X17" s="10"/>
    </row>
    <row r="18" spans="1:24" ht="15.75" customHeight="1" x14ac:dyDescent="0.15">
      <c r="A18" s="10"/>
      <c r="B18" s="10"/>
      <c r="C18" s="10"/>
      <c r="D18" s="10"/>
      <c r="E18" s="10"/>
      <c r="F18" s="10"/>
      <c r="G18" s="10"/>
      <c r="H18" s="10"/>
      <c r="I18" s="10"/>
      <c r="J18" s="10"/>
      <c r="K18" s="10"/>
      <c r="L18" s="10"/>
      <c r="M18" s="10"/>
      <c r="N18" s="10"/>
      <c r="O18" s="10"/>
      <c r="P18" s="10"/>
      <c r="Q18" s="10"/>
      <c r="R18" s="10"/>
      <c r="S18" s="10"/>
      <c r="T18" s="10"/>
      <c r="U18" s="10"/>
      <c r="V18" s="10"/>
      <c r="W18" s="10"/>
      <c r="X18" s="10"/>
    </row>
    <row r="19" spans="1:24" ht="15.75" customHeight="1" x14ac:dyDescent="0.15">
      <c r="A19" s="10"/>
      <c r="B19" s="10"/>
      <c r="C19" s="10"/>
      <c r="D19" s="10"/>
      <c r="E19" s="10"/>
      <c r="F19" s="10"/>
      <c r="G19" s="10"/>
      <c r="H19" s="10"/>
      <c r="I19" s="10"/>
      <c r="J19" s="10"/>
      <c r="K19" s="10"/>
      <c r="L19" s="10"/>
      <c r="M19" s="10"/>
      <c r="N19" s="10"/>
      <c r="O19" s="10"/>
      <c r="P19" s="10"/>
      <c r="Q19" s="10"/>
      <c r="R19" s="10"/>
      <c r="S19" s="10"/>
      <c r="T19" s="10"/>
      <c r="U19" s="10"/>
      <c r="V19" s="10"/>
      <c r="W19" s="10"/>
      <c r="X19" s="10"/>
    </row>
    <row r="20" spans="1:24" ht="15.75" customHeight="1" x14ac:dyDescent="0.15">
      <c r="A20" s="10"/>
      <c r="B20" s="10"/>
      <c r="C20" s="10"/>
      <c r="D20" s="10"/>
      <c r="E20" s="10"/>
      <c r="F20" s="10"/>
      <c r="G20" s="10"/>
      <c r="H20" s="10"/>
      <c r="I20" s="10"/>
      <c r="J20" s="10"/>
      <c r="K20" s="10"/>
      <c r="L20" s="10"/>
      <c r="M20" s="10"/>
      <c r="N20" s="10"/>
      <c r="O20" s="10"/>
      <c r="P20" s="10"/>
      <c r="Q20" s="10"/>
      <c r="R20" s="10"/>
      <c r="S20" s="10"/>
      <c r="T20" s="10"/>
      <c r="U20" s="10"/>
      <c r="V20" s="10"/>
      <c r="W20" s="10"/>
      <c r="X20" s="10"/>
    </row>
    <row r="21" spans="1:24" ht="15.75" customHeight="1" x14ac:dyDescent="0.15">
      <c r="A21" s="10"/>
      <c r="B21" s="10"/>
      <c r="C21" s="10"/>
      <c r="D21" s="10"/>
      <c r="E21" s="10"/>
      <c r="F21" s="10"/>
      <c r="G21" s="10"/>
      <c r="H21" s="10"/>
      <c r="I21" s="10"/>
      <c r="J21" s="10"/>
      <c r="K21" s="10"/>
      <c r="L21" s="10"/>
      <c r="M21" s="10"/>
      <c r="N21" s="10"/>
      <c r="O21" s="10"/>
      <c r="P21" s="10"/>
      <c r="Q21" s="10"/>
      <c r="R21" s="10"/>
      <c r="S21" s="10"/>
      <c r="T21" s="10"/>
      <c r="U21" s="10"/>
      <c r="V21" s="10"/>
      <c r="W21" s="10"/>
      <c r="X21" s="10"/>
    </row>
    <row r="22" spans="1:24" ht="15.75" customHeight="1" x14ac:dyDescent="0.15">
      <c r="A22" s="10"/>
      <c r="B22" s="10"/>
      <c r="C22" s="10"/>
      <c r="D22" s="10"/>
      <c r="E22" s="10"/>
      <c r="F22" s="10"/>
      <c r="G22" s="10"/>
      <c r="H22" s="10"/>
      <c r="I22" s="10"/>
      <c r="J22" s="10"/>
      <c r="K22" s="10"/>
      <c r="L22" s="10"/>
      <c r="M22" s="10"/>
      <c r="N22" s="10"/>
      <c r="O22" s="10"/>
      <c r="P22" s="10"/>
      <c r="Q22" s="10"/>
      <c r="R22" s="10"/>
      <c r="S22" s="10"/>
      <c r="T22" s="10"/>
      <c r="U22" s="10"/>
      <c r="V22" s="10"/>
      <c r="W22" s="10"/>
      <c r="X22" s="10"/>
    </row>
    <row r="23" spans="1:24" ht="15.75" customHeight="1" x14ac:dyDescent="0.15">
      <c r="A23" s="10"/>
      <c r="B23" s="10"/>
      <c r="C23" s="10"/>
      <c r="D23" s="10"/>
      <c r="E23" s="10"/>
      <c r="F23" s="10"/>
      <c r="G23" s="10"/>
      <c r="H23" s="10"/>
      <c r="I23" s="10"/>
      <c r="J23" s="10"/>
      <c r="K23" s="10"/>
      <c r="L23" s="10"/>
      <c r="M23" s="10"/>
      <c r="N23" s="10"/>
      <c r="O23" s="10"/>
      <c r="P23" s="10"/>
      <c r="Q23" s="10"/>
      <c r="R23" s="10"/>
      <c r="S23" s="10"/>
      <c r="T23" s="10"/>
      <c r="U23" s="10"/>
      <c r="V23" s="10"/>
      <c r="W23" s="10"/>
      <c r="X23" s="10"/>
    </row>
    <row r="24" spans="1:24" ht="15.75" customHeight="1" x14ac:dyDescent="0.15">
      <c r="A24" s="10"/>
      <c r="B24" s="10"/>
      <c r="C24" s="10"/>
      <c r="D24" s="10"/>
      <c r="E24" s="10"/>
      <c r="F24" s="10"/>
      <c r="G24" s="10"/>
      <c r="H24" s="10"/>
      <c r="I24" s="10"/>
      <c r="J24" s="10"/>
      <c r="K24" s="10"/>
      <c r="L24" s="10"/>
      <c r="M24" s="10"/>
      <c r="N24" s="10"/>
      <c r="O24" s="10"/>
      <c r="P24" s="10"/>
      <c r="Q24" s="10"/>
      <c r="R24" s="10"/>
      <c r="S24" s="10"/>
      <c r="T24" s="10"/>
      <c r="U24" s="10"/>
      <c r="V24" s="10"/>
      <c r="W24" s="10"/>
      <c r="X24" s="10"/>
    </row>
    <row r="25" spans="1:24" ht="15.75" customHeight="1" x14ac:dyDescent="0.15">
      <c r="A25" s="10"/>
      <c r="B25" s="10"/>
      <c r="C25" s="10"/>
      <c r="D25" s="10"/>
      <c r="E25" s="10"/>
      <c r="F25" s="10"/>
      <c r="G25" s="10"/>
      <c r="H25" s="10"/>
      <c r="I25" s="10"/>
      <c r="J25" s="10"/>
      <c r="K25" s="10"/>
      <c r="L25" s="10"/>
      <c r="M25" s="10"/>
      <c r="N25" s="10"/>
      <c r="O25" s="10"/>
      <c r="P25" s="10"/>
      <c r="Q25" s="10"/>
      <c r="R25" s="10"/>
      <c r="S25" s="10"/>
      <c r="T25" s="10"/>
      <c r="U25" s="10"/>
      <c r="V25" s="10"/>
      <c r="W25" s="10"/>
      <c r="X25" s="10"/>
    </row>
    <row r="26" spans="1:24" ht="15.75" customHeight="1" x14ac:dyDescent="0.15">
      <c r="A26" s="10"/>
      <c r="B26" s="10"/>
      <c r="C26" s="10"/>
      <c r="D26" s="10"/>
      <c r="E26" s="10"/>
      <c r="F26" s="10"/>
      <c r="G26" s="10"/>
      <c r="H26" s="10"/>
      <c r="I26" s="10"/>
      <c r="J26" s="10"/>
      <c r="K26" s="10"/>
      <c r="L26" s="10"/>
      <c r="M26" s="10"/>
      <c r="N26" s="10"/>
      <c r="O26" s="10"/>
      <c r="P26" s="10"/>
      <c r="Q26" s="10"/>
      <c r="R26" s="10"/>
      <c r="S26" s="10"/>
      <c r="T26" s="10"/>
      <c r="U26" s="10"/>
      <c r="V26" s="10"/>
      <c r="W26" s="10"/>
      <c r="X26" s="10"/>
    </row>
    <row r="27" spans="1:24" ht="15.75" customHeight="1" x14ac:dyDescent="0.15">
      <c r="A27" s="10"/>
      <c r="B27" s="10"/>
      <c r="C27" s="10"/>
      <c r="D27" s="10"/>
      <c r="E27" s="10"/>
      <c r="F27" s="10"/>
      <c r="G27" s="10"/>
      <c r="H27" s="10"/>
      <c r="I27" s="10"/>
      <c r="J27" s="10"/>
      <c r="K27" s="10"/>
      <c r="L27" s="10"/>
      <c r="M27" s="10"/>
      <c r="N27" s="10"/>
      <c r="O27" s="10"/>
      <c r="P27" s="10"/>
      <c r="Q27" s="10"/>
      <c r="R27" s="10"/>
      <c r="S27" s="10"/>
      <c r="T27" s="10"/>
      <c r="U27" s="10"/>
      <c r="V27" s="10"/>
      <c r="W27" s="10"/>
      <c r="X27" s="10"/>
    </row>
    <row r="28" spans="1:24" ht="15.75" customHeight="1" x14ac:dyDescent="0.15">
      <c r="A28" s="10"/>
      <c r="B28" s="10"/>
      <c r="C28" s="10"/>
      <c r="D28" s="10"/>
      <c r="E28" s="10"/>
      <c r="F28" s="10"/>
      <c r="G28" s="10"/>
      <c r="H28" s="10"/>
      <c r="I28" s="10"/>
      <c r="J28" s="10"/>
      <c r="K28" s="10"/>
      <c r="L28" s="10"/>
      <c r="M28" s="10"/>
      <c r="N28" s="10"/>
      <c r="O28" s="10"/>
      <c r="P28" s="10"/>
      <c r="Q28" s="10"/>
      <c r="R28" s="10"/>
      <c r="S28" s="10"/>
      <c r="T28" s="10"/>
      <c r="U28" s="10"/>
      <c r="V28" s="10"/>
      <c r="W28" s="10"/>
      <c r="X28" s="10"/>
    </row>
    <row r="29" spans="1:24" ht="15.75" customHeight="1" x14ac:dyDescent="0.15">
      <c r="A29" s="10"/>
      <c r="B29" s="10"/>
      <c r="C29" s="10"/>
      <c r="D29" s="10"/>
      <c r="E29" s="10"/>
      <c r="F29" s="10"/>
      <c r="G29" s="10"/>
      <c r="H29" s="10"/>
      <c r="I29" s="10"/>
      <c r="J29" s="10"/>
      <c r="K29" s="10"/>
      <c r="L29" s="10"/>
      <c r="M29" s="10"/>
      <c r="N29" s="10"/>
      <c r="O29" s="10"/>
      <c r="P29" s="10"/>
      <c r="Q29" s="10"/>
      <c r="R29" s="10"/>
      <c r="S29" s="10"/>
      <c r="T29" s="10"/>
      <c r="U29" s="10"/>
      <c r="V29" s="10"/>
      <c r="W29" s="10"/>
      <c r="X29" s="10"/>
    </row>
    <row r="30" spans="1:24" ht="15.75" customHeight="1" x14ac:dyDescent="0.15">
      <c r="A30" s="10"/>
      <c r="B30" s="10"/>
      <c r="C30" s="10"/>
      <c r="D30" s="10"/>
      <c r="E30" s="10"/>
      <c r="F30" s="10"/>
      <c r="G30" s="10"/>
      <c r="H30" s="10"/>
      <c r="I30" s="10"/>
      <c r="J30" s="10"/>
      <c r="K30" s="10"/>
      <c r="L30" s="10"/>
      <c r="M30" s="10"/>
      <c r="N30" s="10"/>
      <c r="O30" s="10"/>
      <c r="P30" s="10"/>
      <c r="Q30" s="10"/>
      <c r="R30" s="10"/>
      <c r="S30" s="10"/>
      <c r="T30" s="10"/>
      <c r="U30" s="10"/>
      <c r="V30" s="10"/>
      <c r="W30" s="10"/>
      <c r="X30" s="10"/>
    </row>
    <row r="31" spans="1:24" ht="15.75" customHeight="1" x14ac:dyDescent="0.15">
      <c r="A31" s="10"/>
      <c r="B31" s="10"/>
      <c r="C31" s="10"/>
      <c r="D31" s="10"/>
      <c r="E31" s="10"/>
      <c r="F31" s="10"/>
      <c r="G31" s="10"/>
      <c r="H31" s="10"/>
      <c r="I31" s="10"/>
      <c r="J31" s="10"/>
      <c r="K31" s="10"/>
      <c r="L31" s="10"/>
      <c r="M31" s="10"/>
      <c r="N31" s="10"/>
      <c r="O31" s="10"/>
      <c r="P31" s="10"/>
      <c r="Q31" s="10"/>
      <c r="R31" s="10"/>
      <c r="S31" s="10"/>
      <c r="T31" s="10"/>
      <c r="U31" s="10"/>
      <c r="V31" s="10"/>
      <c r="W31" s="10"/>
      <c r="X31" s="10"/>
    </row>
    <row r="32" spans="1:24" ht="15.75" customHeight="1" x14ac:dyDescent="0.15">
      <c r="A32" s="10"/>
      <c r="B32" s="10"/>
      <c r="C32" s="10"/>
      <c r="D32" s="10"/>
      <c r="E32" s="10"/>
      <c r="F32" s="10"/>
      <c r="G32" s="10"/>
      <c r="H32" s="10"/>
      <c r="I32" s="10"/>
      <c r="J32" s="10"/>
      <c r="K32" s="10"/>
      <c r="L32" s="10"/>
      <c r="M32" s="10"/>
      <c r="N32" s="10"/>
      <c r="O32" s="10"/>
      <c r="P32" s="10"/>
      <c r="Q32" s="10"/>
      <c r="R32" s="10"/>
      <c r="S32" s="10"/>
      <c r="T32" s="10"/>
      <c r="U32" s="10"/>
      <c r="V32" s="10"/>
      <c r="W32" s="10"/>
      <c r="X32" s="10"/>
    </row>
    <row r="33" spans="1:24" ht="15.75" customHeight="1" x14ac:dyDescent="0.15">
      <c r="A33" s="10"/>
      <c r="B33" s="10"/>
      <c r="C33" s="10"/>
      <c r="D33" s="10"/>
      <c r="E33" s="10"/>
      <c r="F33" s="10"/>
      <c r="G33" s="10"/>
      <c r="H33" s="10"/>
      <c r="I33" s="10"/>
      <c r="J33" s="10"/>
      <c r="K33" s="10"/>
      <c r="L33" s="10"/>
      <c r="M33" s="10"/>
      <c r="N33" s="10"/>
      <c r="O33" s="10"/>
      <c r="P33" s="10"/>
      <c r="Q33" s="10"/>
      <c r="R33" s="10"/>
      <c r="S33" s="10"/>
      <c r="T33" s="10"/>
      <c r="U33" s="10"/>
      <c r="V33" s="10"/>
      <c r="W33" s="10"/>
      <c r="X33" s="10"/>
    </row>
    <row r="34" spans="1:24" ht="15.75" customHeight="1" x14ac:dyDescent="0.15">
      <c r="A34" s="10"/>
      <c r="B34" s="10"/>
      <c r="C34" s="10"/>
      <c r="D34" s="10"/>
      <c r="E34" s="10"/>
      <c r="F34" s="10"/>
      <c r="G34" s="10"/>
      <c r="H34" s="10"/>
      <c r="I34" s="10"/>
      <c r="J34" s="10"/>
      <c r="K34" s="10"/>
      <c r="L34" s="10"/>
      <c r="M34" s="10"/>
      <c r="N34" s="10"/>
      <c r="O34" s="10"/>
      <c r="P34" s="10"/>
      <c r="Q34" s="10"/>
      <c r="R34" s="10"/>
      <c r="S34" s="10"/>
      <c r="T34" s="10"/>
      <c r="U34" s="10"/>
      <c r="V34" s="10"/>
      <c r="W34" s="10"/>
      <c r="X34" s="10"/>
    </row>
    <row r="35" spans="1:24" ht="15.75" customHeight="1" x14ac:dyDescent="0.15">
      <c r="A35" s="10"/>
      <c r="B35" s="10"/>
      <c r="C35" s="10"/>
      <c r="D35" s="10"/>
      <c r="E35" s="10"/>
      <c r="F35" s="10"/>
      <c r="G35" s="10"/>
      <c r="H35" s="10"/>
      <c r="I35" s="10"/>
      <c r="J35" s="10"/>
      <c r="K35" s="10"/>
      <c r="L35" s="10"/>
      <c r="M35" s="10"/>
      <c r="N35" s="10"/>
      <c r="O35" s="10"/>
      <c r="P35" s="10"/>
      <c r="Q35" s="10"/>
      <c r="R35" s="10"/>
      <c r="S35" s="10"/>
      <c r="T35" s="10"/>
      <c r="U35" s="10"/>
      <c r="V35" s="10"/>
      <c r="W35" s="10"/>
      <c r="X35" s="10"/>
    </row>
    <row r="36" spans="1:24" ht="15.75" customHeight="1" x14ac:dyDescent="0.15">
      <c r="A36" s="10"/>
      <c r="B36" s="10"/>
      <c r="C36" s="10"/>
      <c r="D36" s="10"/>
      <c r="E36" s="10"/>
      <c r="F36" s="10"/>
      <c r="G36" s="10"/>
      <c r="H36" s="10"/>
      <c r="I36" s="10"/>
      <c r="J36" s="10"/>
      <c r="K36" s="10"/>
      <c r="L36" s="10"/>
      <c r="M36" s="10"/>
      <c r="N36" s="10"/>
      <c r="O36" s="10"/>
      <c r="P36" s="10"/>
      <c r="Q36" s="10"/>
      <c r="R36" s="10"/>
      <c r="S36" s="10"/>
      <c r="T36" s="10"/>
      <c r="U36" s="10"/>
      <c r="V36" s="10"/>
      <c r="W36" s="10"/>
      <c r="X36" s="10"/>
    </row>
    <row r="37" spans="1:24" ht="15.75" customHeight="1" x14ac:dyDescent="0.15">
      <c r="A37" s="10"/>
      <c r="B37" s="10"/>
      <c r="C37" s="10"/>
      <c r="D37" s="10"/>
      <c r="E37" s="10"/>
      <c r="F37" s="10"/>
      <c r="G37" s="10"/>
      <c r="H37" s="10"/>
      <c r="I37" s="10"/>
      <c r="J37" s="10"/>
      <c r="K37" s="10"/>
      <c r="L37" s="10"/>
      <c r="M37" s="10"/>
      <c r="N37" s="10"/>
      <c r="O37" s="10"/>
      <c r="P37" s="10"/>
      <c r="Q37" s="10"/>
      <c r="R37" s="10"/>
      <c r="S37" s="10"/>
      <c r="T37" s="10"/>
      <c r="U37" s="10"/>
      <c r="V37" s="10"/>
      <c r="W37" s="10"/>
      <c r="X37" s="10"/>
    </row>
    <row r="38" spans="1:24" ht="15.75" customHeight="1" x14ac:dyDescent="0.15">
      <c r="A38" s="10"/>
      <c r="B38" s="10"/>
      <c r="C38" s="10"/>
      <c r="D38" s="10"/>
      <c r="E38" s="10"/>
      <c r="F38" s="10"/>
      <c r="G38" s="10"/>
      <c r="H38" s="10"/>
      <c r="I38" s="10"/>
      <c r="J38" s="10"/>
      <c r="K38" s="10"/>
      <c r="L38" s="10"/>
      <c r="M38" s="10"/>
      <c r="N38" s="10"/>
      <c r="O38" s="10"/>
      <c r="P38" s="10"/>
      <c r="Q38" s="10"/>
      <c r="R38" s="10"/>
      <c r="S38" s="10"/>
      <c r="T38" s="10"/>
      <c r="U38" s="10"/>
      <c r="V38" s="10"/>
      <c r="W38" s="10"/>
      <c r="X38" s="10"/>
    </row>
    <row r="39" spans="1:24" ht="15.75" customHeight="1" x14ac:dyDescent="0.15">
      <c r="A39" s="10"/>
      <c r="B39" s="10"/>
      <c r="C39" s="10"/>
      <c r="D39" s="10"/>
      <c r="E39" s="10"/>
      <c r="F39" s="10"/>
      <c r="G39" s="10"/>
      <c r="H39" s="10"/>
      <c r="I39" s="10"/>
      <c r="J39" s="10"/>
      <c r="K39" s="10"/>
      <c r="L39" s="10"/>
      <c r="M39" s="10"/>
      <c r="N39" s="10"/>
      <c r="O39" s="10"/>
      <c r="P39" s="10"/>
      <c r="Q39" s="10"/>
      <c r="R39" s="10"/>
      <c r="S39" s="10"/>
      <c r="T39" s="10"/>
      <c r="U39" s="10"/>
      <c r="V39" s="10"/>
      <c r="W39" s="10"/>
      <c r="X39" s="10"/>
    </row>
    <row r="40" spans="1:24" ht="15.75" customHeight="1" x14ac:dyDescent="0.15">
      <c r="A40" s="10"/>
      <c r="B40" s="10"/>
      <c r="C40" s="10"/>
      <c r="D40" s="10"/>
      <c r="E40" s="10"/>
      <c r="F40" s="10"/>
      <c r="G40" s="10"/>
      <c r="H40" s="10"/>
      <c r="I40" s="10"/>
      <c r="J40" s="10"/>
      <c r="K40" s="10"/>
      <c r="L40" s="10"/>
      <c r="M40" s="10"/>
      <c r="N40" s="10"/>
      <c r="O40" s="10"/>
      <c r="P40" s="10"/>
      <c r="Q40" s="10"/>
      <c r="R40" s="10"/>
      <c r="S40" s="10"/>
      <c r="T40" s="10"/>
      <c r="U40" s="10"/>
      <c r="V40" s="10"/>
      <c r="W40" s="10"/>
      <c r="X40" s="10"/>
    </row>
    <row r="41" spans="1:24" ht="15.75" customHeight="1" x14ac:dyDescent="0.15">
      <c r="A41" s="10"/>
      <c r="B41" s="10"/>
      <c r="C41" s="10"/>
      <c r="D41" s="10"/>
      <c r="E41" s="10"/>
      <c r="F41" s="10"/>
      <c r="G41" s="10"/>
      <c r="H41" s="10"/>
      <c r="I41" s="10"/>
      <c r="J41" s="10"/>
      <c r="K41" s="10"/>
      <c r="L41" s="10"/>
      <c r="M41" s="10"/>
      <c r="N41" s="10"/>
      <c r="O41" s="10"/>
      <c r="P41" s="10"/>
      <c r="Q41" s="10"/>
      <c r="R41" s="10"/>
      <c r="S41" s="10"/>
      <c r="T41" s="10"/>
      <c r="U41" s="10"/>
      <c r="V41" s="10"/>
      <c r="W41" s="10"/>
      <c r="X41" s="10"/>
    </row>
    <row r="42" spans="1:24" ht="15.75" customHeight="1" x14ac:dyDescent="0.15">
      <c r="A42" s="10"/>
      <c r="B42" s="10"/>
      <c r="C42" s="10"/>
      <c r="D42" s="10"/>
      <c r="E42" s="10"/>
      <c r="F42" s="10"/>
      <c r="G42" s="10"/>
      <c r="H42" s="10"/>
      <c r="I42" s="10"/>
      <c r="J42" s="10"/>
      <c r="K42" s="10"/>
      <c r="L42" s="10"/>
      <c r="M42" s="10"/>
      <c r="N42" s="10"/>
      <c r="O42" s="10"/>
      <c r="P42" s="10"/>
      <c r="Q42" s="10"/>
      <c r="R42" s="10"/>
      <c r="S42" s="10"/>
      <c r="T42" s="10"/>
      <c r="U42" s="10"/>
      <c r="V42" s="10"/>
      <c r="W42" s="10"/>
      <c r="X42" s="10"/>
    </row>
    <row r="43" spans="1:24" ht="15.75" customHeight="1" x14ac:dyDescent="0.15">
      <c r="A43" s="10"/>
      <c r="B43" s="10"/>
      <c r="C43" s="10"/>
      <c r="D43" s="10"/>
      <c r="E43" s="10"/>
      <c r="F43" s="10"/>
      <c r="G43" s="10"/>
      <c r="H43" s="10"/>
      <c r="I43" s="10"/>
      <c r="J43" s="10"/>
      <c r="K43" s="10"/>
      <c r="L43" s="10"/>
      <c r="M43" s="10"/>
      <c r="N43" s="10"/>
      <c r="O43" s="10"/>
      <c r="P43" s="10"/>
      <c r="Q43" s="10"/>
      <c r="R43" s="10"/>
      <c r="S43" s="10"/>
      <c r="T43" s="10"/>
      <c r="U43" s="10"/>
      <c r="V43" s="10"/>
      <c r="W43" s="10"/>
      <c r="X43" s="10"/>
    </row>
    <row r="44" spans="1:24" ht="15.75" customHeight="1" x14ac:dyDescent="0.15">
      <c r="A44" s="10"/>
      <c r="B44" s="10"/>
      <c r="C44" s="10"/>
      <c r="D44" s="10"/>
      <c r="E44" s="10"/>
      <c r="F44" s="10"/>
      <c r="G44" s="10"/>
      <c r="H44" s="10"/>
      <c r="I44" s="10"/>
      <c r="J44" s="10"/>
      <c r="K44" s="10"/>
      <c r="L44" s="10"/>
      <c r="M44" s="10"/>
      <c r="N44" s="10"/>
      <c r="O44" s="10"/>
      <c r="P44" s="10"/>
      <c r="Q44" s="10"/>
      <c r="R44" s="10"/>
      <c r="S44" s="10"/>
      <c r="T44" s="10"/>
      <c r="U44" s="10"/>
      <c r="V44" s="10"/>
      <c r="W44" s="10"/>
      <c r="X44" s="10"/>
    </row>
    <row r="45" spans="1:24" ht="15.75" customHeight="1" x14ac:dyDescent="0.15">
      <c r="A45" s="10"/>
      <c r="B45" s="10"/>
      <c r="C45" s="10"/>
      <c r="D45" s="10"/>
      <c r="E45" s="10"/>
      <c r="F45" s="10"/>
      <c r="G45" s="10"/>
      <c r="H45" s="10"/>
      <c r="I45" s="10"/>
      <c r="J45" s="10"/>
      <c r="K45" s="10"/>
      <c r="L45" s="10"/>
      <c r="M45" s="10"/>
      <c r="N45" s="10"/>
      <c r="O45" s="10"/>
      <c r="P45" s="10"/>
      <c r="Q45" s="10"/>
      <c r="R45" s="10"/>
      <c r="S45" s="10"/>
      <c r="T45" s="10"/>
      <c r="U45" s="10"/>
      <c r="V45" s="10"/>
      <c r="W45" s="10"/>
      <c r="X45" s="10"/>
    </row>
    <row r="46" spans="1:24" ht="15.75" customHeight="1" x14ac:dyDescent="0.15">
      <c r="A46" s="10"/>
      <c r="B46" s="10"/>
      <c r="C46" s="10"/>
      <c r="D46" s="10"/>
      <c r="E46" s="10"/>
      <c r="F46" s="10"/>
      <c r="G46" s="10"/>
      <c r="H46" s="10"/>
      <c r="I46" s="10"/>
      <c r="J46" s="10"/>
      <c r="K46" s="10"/>
      <c r="L46" s="10"/>
      <c r="M46" s="10"/>
      <c r="N46" s="10"/>
      <c r="O46" s="10"/>
      <c r="P46" s="10"/>
      <c r="Q46" s="10"/>
      <c r="R46" s="10"/>
      <c r="S46" s="10"/>
      <c r="T46" s="10"/>
      <c r="U46" s="10"/>
      <c r="V46" s="10"/>
      <c r="W46" s="10"/>
      <c r="X46" s="10"/>
    </row>
    <row r="47" spans="1:24" ht="15.75" customHeight="1" x14ac:dyDescent="0.15">
      <c r="A47" s="10"/>
      <c r="B47" s="10"/>
      <c r="C47" s="10"/>
      <c r="D47" s="10"/>
      <c r="E47" s="10"/>
      <c r="F47" s="10"/>
      <c r="G47" s="10"/>
      <c r="H47" s="10"/>
      <c r="I47" s="10"/>
      <c r="J47" s="10"/>
      <c r="K47" s="10"/>
      <c r="L47" s="10"/>
      <c r="M47" s="10"/>
      <c r="N47" s="10"/>
      <c r="O47" s="10"/>
      <c r="P47" s="10"/>
      <c r="Q47" s="10"/>
      <c r="R47" s="10"/>
      <c r="S47" s="10"/>
      <c r="T47" s="10"/>
      <c r="U47" s="10"/>
      <c r="V47" s="10"/>
      <c r="W47" s="10"/>
      <c r="X47" s="10"/>
    </row>
    <row r="48" spans="1:24" ht="15.75" customHeight="1" x14ac:dyDescent="0.15">
      <c r="A48" s="10"/>
      <c r="B48" s="10"/>
      <c r="C48" s="10"/>
      <c r="D48" s="10"/>
      <c r="E48" s="10"/>
      <c r="F48" s="10"/>
      <c r="G48" s="10"/>
      <c r="H48" s="10"/>
      <c r="I48" s="10"/>
      <c r="J48" s="10"/>
      <c r="K48" s="10"/>
      <c r="L48" s="10"/>
      <c r="M48" s="10"/>
      <c r="N48" s="10"/>
      <c r="O48" s="10"/>
      <c r="P48" s="10"/>
      <c r="Q48" s="10"/>
      <c r="R48" s="10"/>
      <c r="S48" s="10"/>
      <c r="T48" s="10"/>
      <c r="U48" s="10"/>
      <c r="V48" s="10"/>
      <c r="W48" s="10"/>
      <c r="X48" s="10"/>
    </row>
    <row r="49" spans="1:24" ht="15.75" customHeight="1" x14ac:dyDescent="0.15">
      <c r="A49" s="10"/>
      <c r="B49" s="10"/>
      <c r="C49" s="10"/>
      <c r="D49" s="10"/>
      <c r="E49" s="10"/>
      <c r="F49" s="10"/>
      <c r="G49" s="10"/>
      <c r="H49" s="10"/>
      <c r="I49" s="10"/>
      <c r="J49" s="10"/>
      <c r="K49" s="10"/>
      <c r="L49" s="10"/>
      <c r="M49" s="10"/>
      <c r="N49" s="10"/>
      <c r="O49" s="10"/>
      <c r="P49" s="10"/>
      <c r="Q49" s="10"/>
      <c r="R49" s="10"/>
      <c r="S49" s="10"/>
      <c r="T49" s="10"/>
      <c r="U49" s="10"/>
      <c r="V49" s="10"/>
      <c r="W49" s="10"/>
      <c r="X49" s="10"/>
    </row>
    <row r="50" spans="1:24" ht="15.75" customHeight="1" x14ac:dyDescent="0.15">
      <c r="A50" s="10"/>
      <c r="B50" s="10"/>
      <c r="C50" s="10"/>
      <c r="D50" s="10"/>
      <c r="E50" s="10"/>
      <c r="F50" s="10"/>
      <c r="G50" s="10"/>
      <c r="H50" s="10"/>
      <c r="I50" s="10"/>
      <c r="J50" s="10"/>
      <c r="K50" s="10"/>
      <c r="L50" s="10"/>
      <c r="M50" s="10"/>
      <c r="N50" s="10"/>
      <c r="O50" s="10"/>
      <c r="P50" s="10"/>
      <c r="Q50" s="10"/>
      <c r="R50" s="10"/>
      <c r="S50" s="10"/>
      <c r="T50" s="10"/>
      <c r="U50" s="10"/>
      <c r="V50" s="10"/>
      <c r="W50" s="10"/>
      <c r="X50" s="10"/>
    </row>
    <row r="51" spans="1:24" ht="15.75" customHeight="1" x14ac:dyDescent="0.15">
      <c r="A51" s="10"/>
      <c r="B51" s="10"/>
      <c r="C51" s="10"/>
      <c r="D51" s="10"/>
      <c r="E51" s="10"/>
      <c r="F51" s="10"/>
      <c r="G51" s="10"/>
      <c r="H51" s="10"/>
      <c r="I51" s="10"/>
      <c r="J51" s="10"/>
      <c r="K51" s="10"/>
      <c r="L51" s="10"/>
      <c r="M51" s="10"/>
      <c r="N51" s="10"/>
      <c r="O51" s="10"/>
      <c r="P51" s="10"/>
      <c r="Q51" s="10"/>
      <c r="R51" s="10"/>
      <c r="S51" s="10"/>
      <c r="T51" s="10"/>
      <c r="U51" s="10"/>
      <c r="V51" s="10"/>
      <c r="W51" s="10"/>
      <c r="X51" s="10"/>
    </row>
    <row r="52" spans="1:24" ht="15.75" customHeight="1" x14ac:dyDescent="0.15">
      <c r="A52" s="10"/>
      <c r="B52" s="10"/>
      <c r="C52" s="10"/>
      <c r="D52" s="10"/>
      <c r="E52" s="10"/>
      <c r="F52" s="10"/>
      <c r="G52" s="10"/>
      <c r="H52" s="10"/>
      <c r="I52" s="10"/>
      <c r="J52" s="10"/>
      <c r="K52" s="10"/>
      <c r="L52" s="10"/>
      <c r="M52" s="10"/>
      <c r="N52" s="10"/>
      <c r="O52" s="10"/>
      <c r="P52" s="10"/>
      <c r="Q52" s="10"/>
      <c r="R52" s="10"/>
      <c r="S52" s="10"/>
      <c r="T52" s="10"/>
      <c r="U52" s="10"/>
      <c r="V52" s="10"/>
      <c r="W52" s="10"/>
      <c r="X52" s="10"/>
    </row>
    <row r="53" spans="1:24" ht="15.75" customHeight="1" x14ac:dyDescent="0.15">
      <c r="A53" s="10"/>
      <c r="B53" s="10"/>
      <c r="C53" s="10"/>
      <c r="D53" s="10"/>
      <c r="E53" s="10"/>
      <c r="F53" s="10"/>
      <c r="G53" s="10"/>
      <c r="H53" s="10"/>
      <c r="I53" s="10"/>
      <c r="J53" s="10"/>
      <c r="K53" s="10"/>
      <c r="L53" s="10"/>
      <c r="M53" s="10"/>
      <c r="N53" s="10"/>
      <c r="O53" s="10"/>
      <c r="P53" s="10"/>
      <c r="Q53" s="10"/>
      <c r="R53" s="10"/>
      <c r="S53" s="10"/>
      <c r="T53" s="10"/>
      <c r="U53" s="10"/>
      <c r="V53" s="10"/>
      <c r="W53" s="10"/>
      <c r="X53" s="10"/>
    </row>
    <row r="54" spans="1:24" ht="15.75" customHeight="1" x14ac:dyDescent="0.15">
      <c r="A54" s="10"/>
      <c r="B54" s="10"/>
      <c r="C54" s="10"/>
      <c r="D54" s="10"/>
      <c r="E54" s="10"/>
      <c r="F54" s="10"/>
      <c r="G54" s="10"/>
      <c r="H54" s="10"/>
      <c r="I54" s="10"/>
      <c r="J54" s="10"/>
      <c r="K54" s="10"/>
      <c r="L54" s="10"/>
      <c r="M54" s="10"/>
      <c r="N54" s="10"/>
      <c r="O54" s="10"/>
      <c r="P54" s="10"/>
      <c r="Q54" s="10"/>
      <c r="R54" s="10"/>
      <c r="S54" s="10"/>
      <c r="T54" s="10"/>
      <c r="U54" s="10"/>
      <c r="V54" s="10"/>
      <c r="W54" s="10"/>
      <c r="X54" s="10"/>
    </row>
    <row r="55" spans="1:24" ht="15.75" customHeight="1" x14ac:dyDescent="0.15">
      <c r="A55" s="10"/>
      <c r="B55" s="10"/>
      <c r="C55" s="10"/>
      <c r="D55" s="10"/>
      <c r="E55" s="10"/>
      <c r="F55" s="10"/>
      <c r="G55" s="10"/>
      <c r="H55" s="10"/>
      <c r="I55" s="10"/>
      <c r="J55" s="10"/>
      <c r="K55" s="10"/>
      <c r="L55" s="10"/>
      <c r="M55" s="10"/>
      <c r="N55" s="10"/>
      <c r="O55" s="10"/>
      <c r="P55" s="10"/>
      <c r="Q55" s="10"/>
      <c r="R55" s="10"/>
      <c r="S55" s="10"/>
      <c r="T55" s="10"/>
      <c r="U55" s="10"/>
      <c r="V55" s="10"/>
      <c r="W55" s="10"/>
      <c r="X55" s="10"/>
    </row>
    <row r="56" spans="1:24" ht="15.75" customHeight="1" x14ac:dyDescent="0.15">
      <c r="A56" s="10"/>
      <c r="B56" s="10"/>
      <c r="C56" s="10"/>
      <c r="D56" s="10"/>
      <c r="E56" s="10"/>
      <c r="F56" s="10"/>
      <c r="G56" s="10"/>
      <c r="H56" s="10"/>
      <c r="I56" s="10"/>
      <c r="J56" s="10"/>
      <c r="K56" s="10"/>
      <c r="L56" s="10"/>
      <c r="M56" s="10"/>
      <c r="N56" s="10"/>
      <c r="O56" s="10"/>
      <c r="P56" s="10"/>
      <c r="Q56" s="10"/>
      <c r="R56" s="10"/>
      <c r="S56" s="10"/>
      <c r="T56" s="10"/>
      <c r="U56" s="10"/>
      <c r="V56" s="10"/>
      <c r="W56" s="10"/>
      <c r="X56" s="10"/>
    </row>
    <row r="57" spans="1:24" ht="15.75" customHeight="1" x14ac:dyDescent="0.15">
      <c r="A57" s="10"/>
      <c r="B57" s="10"/>
      <c r="C57" s="10"/>
      <c r="D57" s="10"/>
      <c r="E57" s="10"/>
      <c r="F57" s="10"/>
      <c r="G57" s="10"/>
      <c r="H57" s="10"/>
      <c r="I57" s="10"/>
      <c r="J57" s="10"/>
      <c r="K57" s="10"/>
      <c r="L57" s="10"/>
      <c r="M57" s="10"/>
      <c r="N57" s="10"/>
      <c r="O57" s="10"/>
      <c r="P57" s="10"/>
      <c r="Q57" s="10"/>
      <c r="R57" s="10"/>
      <c r="S57" s="10"/>
      <c r="T57" s="10"/>
      <c r="U57" s="10"/>
      <c r="V57" s="10"/>
      <c r="W57" s="10"/>
      <c r="X57" s="10"/>
    </row>
    <row r="58" spans="1:24" ht="15.75" customHeight="1" x14ac:dyDescent="0.15">
      <c r="A58" s="10"/>
      <c r="B58" s="10"/>
      <c r="C58" s="10"/>
      <c r="D58" s="10"/>
      <c r="E58" s="10"/>
      <c r="F58" s="10"/>
      <c r="G58" s="10"/>
      <c r="H58" s="10"/>
      <c r="I58" s="10"/>
      <c r="J58" s="10"/>
      <c r="K58" s="10"/>
      <c r="L58" s="10"/>
      <c r="M58" s="10"/>
      <c r="N58" s="10"/>
      <c r="O58" s="10"/>
      <c r="P58" s="10"/>
      <c r="Q58" s="10"/>
      <c r="R58" s="10"/>
      <c r="S58" s="10"/>
      <c r="T58" s="10"/>
      <c r="U58" s="10"/>
      <c r="V58" s="10"/>
      <c r="W58" s="10"/>
      <c r="X58" s="10"/>
    </row>
    <row r="59" spans="1:24" ht="15.75" customHeight="1" x14ac:dyDescent="0.15">
      <c r="A59" s="10"/>
      <c r="B59" s="10"/>
      <c r="C59" s="10"/>
      <c r="D59" s="10"/>
      <c r="E59" s="10"/>
      <c r="F59" s="10"/>
      <c r="G59" s="10"/>
      <c r="H59" s="10"/>
      <c r="I59" s="10"/>
      <c r="J59" s="10"/>
      <c r="K59" s="10"/>
      <c r="L59" s="10"/>
      <c r="M59" s="10"/>
      <c r="N59" s="10"/>
      <c r="O59" s="10"/>
      <c r="P59" s="10"/>
      <c r="Q59" s="10"/>
      <c r="R59" s="10"/>
      <c r="S59" s="10"/>
      <c r="T59" s="10"/>
      <c r="U59" s="10"/>
      <c r="V59" s="10"/>
      <c r="W59" s="10"/>
      <c r="X59" s="10"/>
    </row>
    <row r="60" spans="1:24" ht="15.75" customHeight="1" x14ac:dyDescent="0.15">
      <c r="A60" s="10"/>
      <c r="B60" s="10"/>
      <c r="C60" s="10"/>
      <c r="D60" s="10"/>
      <c r="E60" s="10"/>
      <c r="F60" s="10"/>
      <c r="G60" s="10"/>
      <c r="H60" s="10"/>
      <c r="I60" s="10"/>
      <c r="J60" s="10"/>
      <c r="K60" s="10"/>
      <c r="L60" s="10"/>
      <c r="M60" s="10"/>
      <c r="N60" s="10"/>
      <c r="O60" s="10"/>
      <c r="P60" s="10"/>
      <c r="Q60" s="10"/>
      <c r="R60" s="10"/>
      <c r="S60" s="10"/>
      <c r="T60" s="10"/>
      <c r="U60" s="10"/>
      <c r="V60" s="10"/>
      <c r="W60" s="10"/>
      <c r="X60" s="10"/>
    </row>
    <row r="61" spans="1:24" ht="15.75" customHeight="1" x14ac:dyDescent="0.15">
      <c r="A61" s="10"/>
      <c r="B61" s="10"/>
      <c r="C61" s="10"/>
      <c r="D61" s="10"/>
      <c r="E61" s="10"/>
      <c r="F61" s="10"/>
      <c r="G61" s="10"/>
      <c r="H61" s="10"/>
      <c r="I61" s="10"/>
      <c r="J61" s="10"/>
      <c r="K61" s="10"/>
      <c r="L61" s="10"/>
      <c r="M61" s="10"/>
      <c r="N61" s="10"/>
      <c r="O61" s="10"/>
      <c r="P61" s="10"/>
      <c r="Q61" s="10"/>
      <c r="R61" s="10"/>
      <c r="S61" s="10"/>
      <c r="T61" s="10"/>
      <c r="U61" s="10"/>
      <c r="V61" s="10"/>
      <c r="W61" s="10"/>
      <c r="X61" s="10"/>
    </row>
    <row r="62" spans="1:24" ht="15.75" customHeight="1" x14ac:dyDescent="0.15">
      <c r="A62" s="10"/>
      <c r="B62" s="10"/>
      <c r="C62" s="10"/>
      <c r="D62" s="10"/>
      <c r="E62" s="10"/>
      <c r="F62" s="10"/>
      <c r="G62" s="10"/>
      <c r="H62" s="10"/>
      <c r="I62" s="10"/>
      <c r="J62" s="10"/>
      <c r="K62" s="10"/>
      <c r="L62" s="10"/>
      <c r="M62" s="10"/>
      <c r="N62" s="10"/>
      <c r="O62" s="10"/>
      <c r="P62" s="10"/>
      <c r="Q62" s="10"/>
      <c r="R62" s="10"/>
      <c r="S62" s="10"/>
      <c r="T62" s="10"/>
      <c r="U62" s="10"/>
      <c r="V62" s="10"/>
      <c r="W62" s="10"/>
      <c r="X62" s="10"/>
    </row>
    <row r="63" spans="1:24" ht="15.75" customHeight="1" x14ac:dyDescent="0.15">
      <c r="A63" s="10"/>
      <c r="B63" s="10"/>
      <c r="C63" s="10"/>
      <c r="D63" s="10"/>
      <c r="E63" s="10"/>
      <c r="F63" s="10"/>
      <c r="G63" s="10"/>
      <c r="H63" s="10"/>
      <c r="I63" s="10"/>
      <c r="J63" s="10"/>
      <c r="K63" s="10"/>
      <c r="L63" s="10"/>
      <c r="M63" s="10"/>
      <c r="N63" s="10"/>
      <c r="O63" s="10"/>
      <c r="P63" s="10"/>
      <c r="Q63" s="10"/>
      <c r="R63" s="10"/>
      <c r="S63" s="10"/>
      <c r="T63" s="10"/>
      <c r="U63" s="10"/>
      <c r="V63" s="10"/>
      <c r="W63" s="10"/>
      <c r="X63" s="10"/>
    </row>
    <row r="64" spans="1:24" ht="15.75" customHeight="1" x14ac:dyDescent="0.15">
      <c r="A64" s="10"/>
      <c r="B64" s="10"/>
      <c r="C64" s="10"/>
      <c r="D64" s="10"/>
      <c r="E64" s="10"/>
      <c r="F64" s="10"/>
      <c r="G64" s="10"/>
      <c r="H64" s="10"/>
      <c r="I64" s="10"/>
      <c r="J64" s="10"/>
      <c r="K64" s="10"/>
      <c r="L64" s="10"/>
      <c r="M64" s="10"/>
      <c r="N64" s="10"/>
      <c r="O64" s="10"/>
      <c r="P64" s="10"/>
      <c r="Q64" s="10"/>
      <c r="R64" s="10"/>
      <c r="S64" s="10"/>
      <c r="T64" s="10"/>
      <c r="U64" s="10"/>
      <c r="V64" s="10"/>
      <c r="W64" s="10"/>
      <c r="X64" s="10"/>
    </row>
    <row r="65" spans="1:24" ht="15.75" customHeight="1" x14ac:dyDescent="0.15">
      <c r="A65" s="10"/>
      <c r="B65" s="10"/>
      <c r="C65" s="10"/>
      <c r="D65" s="10"/>
      <c r="E65" s="10"/>
      <c r="F65" s="10"/>
      <c r="G65" s="10"/>
      <c r="H65" s="10"/>
      <c r="I65" s="10"/>
      <c r="J65" s="10"/>
      <c r="K65" s="10"/>
      <c r="L65" s="10"/>
      <c r="M65" s="10"/>
      <c r="N65" s="10"/>
      <c r="O65" s="10"/>
      <c r="P65" s="10"/>
      <c r="Q65" s="10"/>
      <c r="R65" s="10"/>
      <c r="S65" s="10"/>
      <c r="T65" s="10"/>
      <c r="U65" s="10"/>
      <c r="V65" s="10"/>
      <c r="W65" s="10"/>
      <c r="X65" s="10"/>
    </row>
    <row r="66" spans="1:24" ht="15.75" customHeight="1" x14ac:dyDescent="0.15">
      <c r="A66" s="10"/>
      <c r="B66" s="10"/>
      <c r="C66" s="10"/>
      <c r="D66" s="10"/>
      <c r="E66" s="10"/>
      <c r="F66" s="10"/>
      <c r="G66" s="10"/>
      <c r="H66" s="10"/>
      <c r="I66" s="10"/>
      <c r="J66" s="10"/>
      <c r="K66" s="10"/>
      <c r="L66" s="10"/>
      <c r="M66" s="10"/>
      <c r="N66" s="10"/>
      <c r="O66" s="10"/>
      <c r="P66" s="10"/>
      <c r="Q66" s="10"/>
      <c r="R66" s="10"/>
      <c r="S66" s="10"/>
      <c r="T66" s="10"/>
      <c r="U66" s="10"/>
      <c r="V66" s="10"/>
      <c r="W66" s="10"/>
      <c r="X66" s="10"/>
    </row>
    <row r="67" spans="1:24" ht="15.75" customHeight="1" x14ac:dyDescent="0.15">
      <c r="A67" s="10"/>
      <c r="B67" s="10"/>
      <c r="C67" s="10"/>
      <c r="D67" s="10"/>
      <c r="E67" s="10"/>
      <c r="F67" s="10"/>
      <c r="G67" s="10"/>
      <c r="H67" s="10"/>
      <c r="I67" s="10"/>
      <c r="J67" s="10"/>
      <c r="K67" s="10"/>
      <c r="L67" s="10"/>
      <c r="M67" s="10"/>
      <c r="N67" s="10"/>
      <c r="O67" s="10"/>
      <c r="P67" s="10"/>
      <c r="Q67" s="10"/>
      <c r="R67" s="10"/>
      <c r="S67" s="10"/>
      <c r="T67" s="10"/>
      <c r="U67" s="10"/>
      <c r="V67" s="10"/>
      <c r="W67" s="10"/>
      <c r="X67" s="10"/>
    </row>
    <row r="68" spans="1:24" ht="15.75" customHeight="1" x14ac:dyDescent="0.15">
      <c r="A68" s="10"/>
      <c r="B68" s="10"/>
      <c r="C68" s="10"/>
      <c r="D68" s="10"/>
      <c r="E68" s="10"/>
      <c r="F68" s="10"/>
      <c r="G68" s="10"/>
      <c r="H68" s="10"/>
      <c r="I68" s="10"/>
      <c r="J68" s="10"/>
      <c r="K68" s="10"/>
      <c r="L68" s="10"/>
      <c r="M68" s="10"/>
      <c r="N68" s="10"/>
      <c r="O68" s="10"/>
      <c r="P68" s="10"/>
      <c r="Q68" s="10"/>
      <c r="R68" s="10"/>
      <c r="S68" s="10"/>
      <c r="T68" s="10"/>
      <c r="U68" s="10"/>
      <c r="V68" s="10"/>
      <c r="W68" s="10"/>
      <c r="X68" s="10"/>
    </row>
    <row r="69" spans="1:24" ht="15.75" customHeight="1" x14ac:dyDescent="0.15">
      <c r="A69" s="10"/>
      <c r="B69" s="10"/>
      <c r="C69" s="10"/>
      <c r="D69" s="10"/>
      <c r="E69" s="10"/>
      <c r="F69" s="10"/>
      <c r="G69" s="10"/>
      <c r="H69" s="10"/>
      <c r="I69" s="10"/>
      <c r="J69" s="10"/>
      <c r="K69" s="10"/>
      <c r="L69" s="10"/>
      <c r="M69" s="10"/>
      <c r="N69" s="10"/>
      <c r="O69" s="10"/>
      <c r="P69" s="10"/>
      <c r="Q69" s="10"/>
      <c r="R69" s="10"/>
      <c r="S69" s="10"/>
      <c r="T69" s="10"/>
      <c r="U69" s="10"/>
      <c r="V69" s="10"/>
      <c r="W69" s="10"/>
      <c r="X69" s="10"/>
    </row>
    <row r="70" spans="1:24" ht="15.75" customHeight="1" x14ac:dyDescent="0.15">
      <c r="A70" s="10"/>
      <c r="B70" s="10"/>
      <c r="C70" s="10"/>
      <c r="D70" s="10"/>
      <c r="E70" s="10"/>
      <c r="F70" s="10"/>
      <c r="G70" s="10"/>
      <c r="H70" s="10"/>
      <c r="I70" s="10"/>
      <c r="J70" s="10"/>
      <c r="K70" s="10"/>
      <c r="L70" s="10"/>
      <c r="M70" s="10"/>
      <c r="N70" s="10"/>
      <c r="O70" s="10"/>
      <c r="P70" s="10"/>
      <c r="Q70" s="10"/>
      <c r="R70" s="10"/>
      <c r="S70" s="10"/>
      <c r="T70" s="10"/>
      <c r="U70" s="10"/>
      <c r="V70" s="10"/>
      <c r="W70" s="10"/>
      <c r="X70" s="10"/>
    </row>
    <row r="71" spans="1:24" ht="15.75" customHeight="1" x14ac:dyDescent="0.15">
      <c r="A71" s="10"/>
      <c r="B71" s="10"/>
      <c r="C71" s="10"/>
      <c r="D71" s="10"/>
      <c r="E71" s="10"/>
      <c r="F71" s="10"/>
      <c r="G71" s="10"/>
      <c r="H71" s="10"/>
      <c r="I71" s="10"/>
      <c r="J71" s="10"/>
      <c r="K71" s="10"/>
      <c r="L71" s="10"/>
      <c r="M71" s="10"/>
      <c r="N71" s="10"/>
      <c r="O71" s="10"/>
      <c r="P71" s="10"/>
      <c r="Q71" s="10"/>
      <c r="R71" s="10"/>
      <c r="S71" s="10"/>
      <c r="T71" s="10"/>
      <c r="U71" s="10"/>
      <c r="V71" s="10"/>
      <c r="W71" s="10"/>
      <c r="X71" s="10"/>
    </row>
    <row r="72" spans="1:24" ht="15.75" customHeight="1" x14ac:dyDescent="0.15">
      <c r="A72" s="10"/>
      <c r="B72" s="10"/>
      <c r="C72" s="10"/>
      <c r="D72" s="10"/>
      <c r="E72" s="10"/>
      <c r="F72" s="10"/>
      <c r="G72" s="10"/>
      <c r="H72" s="10"/>
      <c r="I72" s="10"/>
      <c r="J72" s="10"/>
      <c r="K72" s="10"/>
      <c r="L72" s="10"/>
      <c r="M72" s="10"/>
      <c r="N72" s="10"/>
      <c r="O72" s="10"/>
      <c r="P72" s="10"/>
      <c r="Q72" s="10"/>
      <c r="R72" s="10"/>
      <c r="S72" s="10"/>
      <c r="T72" s="10"/>
      <c r="U72" s="10"/>
      <c r="V72" s="10"/>
      <c r="W72" s="10"/>
      <c r="X72" s="10"/>
    </row>
    <row r="73" spans="1:24" ht="15.75" customHeight="1" x14ac:dyDescent="0.15">
      <c r="A73" s="10"/>
      <c r="B73" s="10"/>
      <c r="C73" s="10"/>
      <c r="D73" s="10"/>
      <c r="E73" s="10"/>
      <c r="F73" s="10"/>
      <c r="G73" s="10"/>
      <c r="H73" s="10"/>
      <c r="I73" s="10"/>
      <c r="J73" s="10"/>
      <c r="K73" s="10"/>
      <c r="L73" s="10"/>
      <c r="M73" s="10"/>
      <c r="N73" s="10"/>
      <c r="O73" s="10"/>
      <c r="P73" s="10"/>
      <c r="Q73" s="10"/>
      <c r="R73" s="10"/>
      <c r="S73" s="10"/>
      <c r="T73" s="10"/>
      <c r="U73" s="10"/>
      <c r="V73" s="10"/>
      <c r="W73" s="10"/>
      <c r="X73" s="10"/>
    </row>
    <row r="74" spans="1:24" ht="15.75" customHeight="1" x14ac:dyDescent="0.15">
      <c r="A74" s="10"/>
      <c r="B74" s="10"/>
      <c r="C74" s="10"/>
      <c r="D74" s="10"/>
      <c r="E74" s="10"/>
      <c r="F74" s="10"/>
      <c r="G74" s="10"/>
      <c r="H74" s="10"/>
      <c r="I74" s="10"/>
      <c r="J74" s="10"/>
      <c r="K74" s="10"/>
      <c r="L74" s="10"/>
      <c r="M74" s="10"/>
      <c r="N74" s="10"/>
      <c r="O74" s="10"/>
      <c r="P74" s="10"/>
      <c r="Q74" s="10"/>
      <c r="R74" s="10"/>
      <c r="S74" s="10"/>
      <c r="T74" s="10"/>
      <c r="U74" s="10"/>
      <c r="V74" s="10"/>
      <c r="W74" s="10"/>
      <c r="X74" s="10"/>
    </row>
    <row r="75" spans="1:24" ht="15.75" customHeight="1" x14ac:dyDescent="0.15">
      <c r="A75" s="10"/>
      <c r="B75" s="10"/>
      <c r="C75" s="10"/>
      <c r="D75" s="10"/>
      <c r="E75" s="10"/>
      <c r="F75" s="10"/>
      <c r="G75" s="10"/>
      <c r="H75" s="10"/>
      <c r="I75" s="10"/>
      <c r="J75" s="10"/>
      <c r="K75" s="10"/>
      <c r="L75" s="10"/>
      <c r="M75" s="10"/>
      <c r="N75" s="10"/>
      <c r="O75" s="10"/>
      <c r="P75" s="10"/>
      <c r="Q75" s="10"/>
      <c r="R75" s="10"/>
      <c r="S75" s="10"/>
      <c r="T75" s="10"/>
      <c r="U75" s="10"/>
      <c r="V75" s="10"/>
      <c r="W75" s="10"/>
      <c r="X75" s="10"/>
    </row>
    <row r="76" spans="1:24" ht="15.75" customHeight="1" x14ac:dyDescent="0.15">
      <c r="A76" s="10"/>
      <c r="B76" s="10"/>
      <c r="C76" s="10"/>
      <c r="D76" s="10"/>
      <c r="E76" s="10"/>
      <c r="F76" s="10"/>
      <c r="G76" s="10"/>
      <c r="H76" s="10"/>
      <c r="I76" s="10"/>
      <c r="J76" s="10"/>
      <c r="K76" s="10"/>
      <c r="L76" s="10"/>
      <c r="M76" s="10"/>
      <c r="N76" s="10"/>
      <c r="O76" s="10"/>
      <c r="P76" s="10"/>
      <c r="Q76" s="10"/>
      <c r="R76" s="10"/>
      <c r="S76" s="10"/>
      <c r="T76" s="10"/>
      <c r="U76" s="10"/>
      <c r="V76" s="10"/>
      <c r="W76" s="10"/>
      <c r="X76" s="10"/>
    </row>
    <row r="77" spans="1:24" ht="15.75" customHeight="1" x14ac:dyDescent="0.15">
      <c r="A77" s="10"/>
      <c r="B77" s="10"/>
      <c r="C77" s="10"/>
      <c r="D77" s="10"/>
      <c r="E77" s="10"/>
      <c r="F77" s="10"/>
      <c r="G77" s="10"/>
      <c r="H77" s="10"/>
      <c r="I77" s="10"/>
      <c r="J77" s="10"/>
      <c r="K77" s="10"/>
      <c r="L77" s="10"/>
      <c r="M77" s="10"/>
      <c r="N77" s="10"/>
      <c r="O77" s="10"/>
      <c r="P77" s="10"/>
      <c r="Q77" s="10"/>
      <c r="R77" s="10"/>
      <c r="S77" s="10"/>
      <c r="T77" s="10"/>
      <c r="U77" s="10"/>
      <c r="V77" s="10"/>
      <c r="W77" s="10"/>
      <c r="X77" s="10"/>
    </row>
    <row r="78" spans="1:24" ht="15.75" customHeight="1" x14ac:dyDescent="0.15">
      <c r="A78" s="10"/>
      <c r="B78" s="10"/>
      <c r="C78" s="10"/>
      <c r="D78" s="10"/>
      <c r="E78" s="10"/>
      <c r="F78" s="10"/>
      <c r="G78" s="10"/>
      <c r="H78" s="10"/>
      <c r="I78" s="10"/>
      <c r="J78" s="10"/>
      <c r="K78" s="10"/>
      <c r="L78" s="10"/>
      <c r="M78" s="10"/>
      <c r="N78" s="10"/>
      <c r="O78" s="10"/>
      <c r="P78" s="10"/>
      <c r="Q78" s="10"/>
      <c r="R78" s="10"/>
      <c r="S78" s="10"/>
      <c r="T78" s="10"/>
      <c r="U78" s="10"/>
      <c r="V78" s="10"/>
      <c r="W78" s="10"/>
      <c r="X78" s="10"/>
    </row>
    <row r="79" spans="1:24" ht="15.75" customHeight="1" x14ac:dyDescent="0.15">
      <c r="A79" s="10"/>
      <c r="B79" s="10"/>
      <c r="C79" s="10"/>
      <c r="D79" s="10"/>
      <c r="E79" s="10"/>
      <c r="F79" s="10"/>
      <c r="G79" s="10"/>
      <c r="H79" s="10"/>
      <c r="I79" s="10"/>
      <c r="J79" s="10"/>
      <c r="K79" s="10"/>
      <c r="L79" s="10"/>
      <c r="M79" s="10"/>
      <c r="N79" s="10"/>
      <c r="O79" s="10"/>
      <c r="P79" s="10"/>
      <c r="Q79" s="10"/>
      <c r="R79" s="10"/>
      <c r="S79" s="10"/>
      <c r="T79" s="10"/>
      <c r="U79" s="10"/>
      <c r="V79" s="10"/>
      <c r="W79" s="10"/>
      <c r="X79" s="10"/>
    </row>
    <row r="80" spans="1:24" ht="15.75" customHeight="1" x14ac:dyDescent="0.15">
      <c r="A80" s="10"/>
      <c r="B80" s="10"/>
      <c r="C80" s="10"/>
      <c r="D80" s="10"/>
      <c r="E80" s="10"/>
      <c r="F80" s="10"/>
      <c r="G80" s="10"/>
      <c r="H80" s="10"/>
      <c r="I80" s="10"/>
      <c r="J80" s="10"/>
      <c r="K80" s="10"/>
      <c r="L80" s="10"/>
      <c r="M80" s="10"/>
      <c r="N80" s="10"/>
      <c r="O80" s="10"/>
      <c r="P80" s="10"/>
      <c r="Q80" s="10"/>
      <c r="R80" s="10"/>
      <c r="S80" s="10"/>
      <c r="T80" s="10"/>
      <c r="U80" s="10"/>
      <c r="V80" s="10"/>
      <c r="W80" s="10"/>
      <c r="X80" s="10"/>
    </row>
    <row r="81" spans="1:24" ht="15.75" customHeight="1" x14ac:dyDescent="0.15">
      <c r="A81" s="10"/>
      <c r="B81" s="10"/>
      <c r="C81" s="10"/>
      <c r="D81" s="10"/>
      <c r="E81" s="10"/>
      <c r="F81" s="10"/>
      <c r="G81" s="10"/>
      <c r="H81" s="10"/>
      <c r="I81" s="10"/>
      <c r="J81" s="10"/>
      <c r="K81" s="10"/>
      <c r="L81" s="10"/>
      <c r="M81" s="10"/>
      <c r="N81" s="10"/>
      <c r="O81" s="10"/>
      <c r="P81" s="10"/>
      <c r="Q81" s="10"/>
      <c r="R81" s="10"/>
      <c r="S81" s="10"/>
      <c r="T81" s="10"/>
      <c r="U81" s="10"/>
      <c r="V81" s="10"/>
      <c r="W81" s="10"/>
      <c r="X81" s="10"/>
    </row>
    <row r="82" spans="1:24" ht="15.75" customHeight="1" x14ac:dyDescent="0.15">
      <c r="A82" s="10"/>
      <c r="B82" s="10"/>
      <c r="C82" s="10"/>
      <c r="D82" s="10"/>
      <c r="E82" s="10"/>
      <c r="F82" s="10"/>
      <c r="G82" s="10"/>
      <c r="H82" s="10"/>
      <c r="I82" s="10"/>
      <c r="J82" s="10"/>
      <c r="K82" s="10"/>
      <c r="L82" s="10"/>
      <c r="M82" s="10"/>
      <c r="N82" s="10"/>
      <c r="O82" s="10"/>
      <c r="P82" s="10"/>
      <c r="Q82" s="10"/>
      <c r="R82" s="10"/>
      <c r="S82" s="10"/>
      <c r="T82" s="10"/>
      <c r="U82" s="10"/>
      <c r="V82" s="10"/>
      <c r="W82" s="10"/>
      <c r="X82" s="10"/>
    </row>
    <row r="83" spans="1:24" ht="15.75" customHeight="1" x14ac:dyDescent="0.15">
      <c r="A83" s="10"/>
      <c r="B83" s="10"/>
      <c r="C83" s="10"/>
      <c r="D83" s="10"/>
      <c r="E83" s="10"/>
      <c r="F83" s="10"/>
      <c r="G83" s="10"/>
      <c r="H83" s="10"/>
      <c r="I83" s="10"/>
      <c r="J83" s="10"/>
      <c r="K83" s="10"/>
      <c r="L83" s="10"/>
      <c r="M83" s="10"/>
      <c r="N83" s="10"/>
      <c r="O83" s="10"/>
      <c r="P83" s="10"/>
      <c r="Q83" s="10"/>
      <c r="R83" s="10"/>
      <c r="S83" s="10"/>
      <c r="T83" s="10"/>
      <c r="U83" s="10"/>
      <c r="V83" s="10"/>
      <c r="W83" s="10"/>
      <c r="X83" s="10"/>
    </row>
    <row r="84" spans="1:24" ht="15.75" customHeight="1" x14ac:dyDescent="0.15">
      <c r="A84" s="10"/>
      <c r="B84" s="10"/>
      <c r="C84" s="10"/>
      <c r="D84" s="10"/>
      <c r="E84" s="10"/>
      <c r="F84" s="10"/>
      <c r="G84" s="10"/>
      <c r="H84" s="10"/>
      <c r="I84" s="10"/>
      <c r="J84" s="10"/>
      <c r="K84" s="10"/>
      <c r="L84" s="10"/>
      <c r="M84" s="10"/>
      <c r="N84" s="10"/>
      <c r="O84" s="10"/>
      <c r="P84" s="10"/>
      <c r="Q84" s="10"/>
      <c r="R84" s="10"/>
      <c r="S84" s="10"/>
      <c r="T84" s="10"/>
      <c r="U84" s="10"/>
      <c r="V84" s="10"/>
      <c r="W84" s="10"/>
      <c r="X84" s="10"/>
    </row>
    <row r="85" spans="1:24" ht="15.75" customHeight="1" x14ac:dyDescent="0.15">
      <c r="A85" s="10"/>
      <c r="B85" s="10"/>
      <c r="C85" s="10"/>
      <c r="D85" s="10"/>
      <c r="E85" s="10"/>
      <c r="F85" s="10"/>
      <c r="G85" s="10"/>
      <c r="H85" s="10"/>
      <c r="I85" s="10"/>
      <c r="J85" s="10"/>
      <c r="K85" s="10"/>
      <c r="L85" s="10"/>
      <c r="M85" s="10"/>
      <c r="N85" s="10"/>
      <c r="O85" s="10"/>
      <c r="P85" s="10"/>
      <c r="Q85" s="10"/>
      <c r="R85" s="10"/>
      <c r="S85" s="10"/>
      <c r="T85" s="10"/>
      <c r="U85" s="10"/>
      <c r="V85" s="10"/>
      <c r="W85" s="10"/>
      <c r="X85" s="10"/>
    </row>
    <row r="86" spans="1:24" ht="15.75" customHeight="1" x14ac:dyDescent="0.15">
      <c r="A86" s="10"/>
      <c r="B86" s="10"/>
      <c r="C86" s="10"/>
      <c r="D86" s="10"/>
      <c r="E86" s="10"/>
      <c r="F86" s="10"/>
      <c r="G86" s="10"/>
      <c r="H86" s="10"/>
      <c r="I86" s="10"/>
      <c r="J86" s="10"/>
      <c r="K86" s="10"/>
      <c r="L86" s="10"/>
      <c r="M86" s="10"/>
      <c r="N86" s="10"/>
      <c r="O86" s="10"/>
      <c r="P86" s="10"/>
      <c r="Q86" s="10"/>
      <c r="R86" s="10"/>
      <c r="S86" s="10"/>
      <c r="T86" s="10"/>
      <c r="U86" s="10"/>
      <c r="V86" s="10"/>
      <c r="W86" s="10"/>
      <c r="X86" s="10"/>
    </row>
    <row r="87" spans="1:24" ht="15.75" customHeight="1" x14ac:dyDescent="0.15">
      <c r="A87" s="10"/>
      <c r="B87" s="10"/>
      <c r="C87" s="10"/>
      <c r="D87" s="10"/>
      <c r="E87" s="10"/>
      <c r="F87" s="10"/>
      <c r="G87" s="10"/>
      <c r="H87" s="10"/>
      <c r="I87" s="10"/>
      <c r="J87" s="10"/>
      <c r="K87" s="10"/>
      <c r="L87" s="10"/>
      <c r="M87" s="10"/>
      <c r="N87" s="10"/>
      <c r="O87" s="10"/>
      <c r="P87" s="10"/>
      <c r="Q87" s="10"/>
      <c r="R87" s="10"/>
      <c r="S87" s="10"/>
      <c r="T87" s="10"/>
      <c r="U87" s="10"/>
      <c r="V87" s="10"/>
      <c r="W87" s="10"/>
      <c r="X87" s="10"/>
    </row>
    <row r="88" spans="1:24" ht="15.75" customHeight="1" x14ac:dyDescent="0.15">
      <c r="A88" s="10"/>
      <c r="B88" s="10"/>
      <c r="C88" s="10"/>
      <c r="D88" s="10"/>
      <c r="E88" s="10"/>
      <c r="F88" s="10"/>
      <c r="G88" s="10"/>
      <c r="H88" s="10"/>
      <c r="I88" s="10"/>
      <c r="J88" s="10"/>
      <c r="K88" s="10"/>
      <c r="L88" s="10"/>
      <c r="M88" s="10"/>
      <c r="N88" s="10"/>
      <c r="O88" s="10"/>
      <c r="P88" s="10"/>
      <c r="Q88" s="10"/>
      <c r="R88" s="10"/>
      <c r="S88" s="10"/>
      <c r="T88" s="10"/>
      <c r="U88" s="10"/>
      <c r="V88" s="10"/>
      <c r="W88" s="10"/>
      <c r="X88" s="10"/>
    </row>
    <row r="89" spans="1:24" ht="15.75" customHeight="1" x14ac:dyDescent="0.15">
      <c r="A89" s="10"/>
      <c r="B89" s="10"/>
      <c r="C89" s="10"/>
      <c r="D89" s="10"/>
      <c r="E89" s="10"/>
      <c r="F89" s="10"/>
      <c r="G89" s="10"/>
      <c r="H89" s="10"/>
      <c r="I89" s="10"/>
      <c r="J89" s="10"/>
      <c r="K89" s="10"/>
      <c r="L89" s="10"/>
      <c r="M89" s="10"/>
      <c r="N89" s="10"/>
      <c r="O89" s="10"/>
      <c r="P89" s="10"/>
      <c r="Q89" s="10"/>
      <c r="R89" s="10"/>
      <c r="S89" s="10"/>
      <c r="T89" s="10"/>
      <c r="U89" s="10"/>
      <c r="V89" s="10"/>
      <c r="W89" s="10"/>
      <c r="X89" s="10"/>
    </row>
    <row r="90" spans="1:24" ht="15.75" customHeight="1" x14ac:dyDescent="0.15">
      <c r="A90" s="10"/>
      <c r="B90" s="10"/>
      <c r="C90" s="10"/>
      <c r="D90" s="10"/>
      <c r="E90" s="10"/>
      <c r="F90" s="10"/>
      <c r="G90" s="10"/>
      <c r="H90" s="10"/>
      <c r="I90" s="10"/>
      <c r="J90" s="10"/>
      <c r="K90" s="10"/>
      <c r="L90" s="10"/>
      <c r="M90" s="10"/>
      <c r="N90" s="10"/>
      <c r="O90" s="10"/>
      <c r="P90" s="10"/>
      <c r="Q90" s="10"/>
      <c r="R90" s="10"/>
      <c r="S90" s="10"/>
      <c r="T90" s="10"/>
      <c r="U90" s="10"/>
      <c r="V90" s="10"/>
      <c r="W90" s="10"/>
      <c r="X90" s="10"/>
    </row>
    <row r="91" spans="1:24" ht="15.75" customHeight="1" x14ac:dyDescent="0.15">
      <c r="A91" s="10"/>
      <c r="B91" s="10"/>
      <c r="C91" s="10"/>
      <c r="D91" s="10"/>
      <c r="E91" s="10"/>
      <c r="F91" s="10"/>
      <c r="G91" s="10"/>
      <c r="H91" s="10"/>
      <c r="I91" s="10"/>
      <c r="J91" s="10"/>
      <c r="K91" s="10"/>
      <c r="L91" s="10"/>
      <c r="M91" s="10"/>
      <c r="N91" s="10"/>
      <c r="O91" s="10"/>
      <c r="P91" s="10"/>
      <c r="Q91" s="10"/>
      <c r="R91" s="10"/>
      <c r="S91" s="10"/>
      <c r="T91" s="10"/>
      <c r="U91" s="10"/>
      <c r="V91" s="10"/>
      <c r="W91" s="10"/>
      <c r="X91" s="10"/>
    </row>
    <row r="92" spans="1:24" ht="15.75" customHeight="1" x14ac:dyDescent="0.15">
      <c r="A92" s="10"/>
      <c r="B92" s="10"/>
      <c r="C92" s="10"/>
      <c r="D92" s="10"/>
      <c r="E92" s="10"/>
      <c r="F92" s="10"/>
      <c r="G92" s="10"/>
      <c r="H92" s="10"/>
      <c r="I92" s="10"/>
      <c r="J92" s="10"/>
      <c r="K92" s="10"/>
      <c r="L92" s="10"/>
      <c r="M92" s="10"/>
      <c r="N92" s="10"/>
      <c r="O92" s="10"/>
      <c r="P92" s="10"/>
      <c r="Q92" s="10"/>
      <c r="R92" s="10"/>
      <c r="S92" s="10"/>
      <c r="T92" s="10"/>
      <c r="U92" s="10"/>
      <c r="V92" s="10"/>
      <c r="W92" s="10"/>
      <c r="X92" s="10"/>
    </row>
    <row r="93" spans="1:24" ht="15.75" customHeight="1" x14ac:dyDescent="0.15">
      <c r="A93" s="10"/>
      <c r="B93" s="10"/>
      <c r="C93" s="10"/>
      <c r="D93" s="10"/>
      <c r="E93" s="10"/>
      <c r="F93" s="10"/>
      <c r="G93" s="10"/>
      <c r="H93" s="10"/>
      <c r="I93" s="10"/>
      <c r="J93" s="10"/>
      <c r="K93" s="10"/>
      <c r="L93" s="10"/>
      <c r="M93" s="10"/>
      <c r="N93" s="10"/>
      <c r="O93" s="10"/>
      <c r="P93" s="10"/>
      <c r="Q93" s="10"/>
      <c r="R93" s="10"/>
      <c r="S93" s="10"/>
      <c r="T93" s="10"/>
      <c r="U93" s="10"/>
      <c r="V93" s="10"/>
      <c r="W93" s="10"/>
      <c r="X93" s="10"/>
    </row>
    <row r="94" spans="1:24" ht="15.75" customHeight="1" x14ac:dyDescent="0.15">
      <c r="A94" s="10"/>
      <c r="B94" s="10"/>
      <c r="C94" s="10"/>
      <c r="D94" s="10"/>
      <c r="E94" s="10"/>
      <c r="F94" s="10"/>
      <c r="G94" s="10"/>
      <c r="H94" s="10"/>
      <c r="I94" s="10"/>
      <c r="J94" s="10"/>
      <c r="K94" s="10"/>
      <c r="L94" s="10"/>
      <c r="M94" s="10"/>
      <c r="N94" s="10"/>
      <c r="O94" s="10"/>
      <c r="P94" s="10"/>
      <c r="Q94" s="10"/>
      <c r="R94" s="10"/>
      <c r="S94" s="10"/>
      <c r="T94" s="10"/>
      <c r="U94" s="10"/>
      <c r="V94" s="10"/>
      <c r="W94" s="10"/>
      <c r="X94" s="10"/>
    </row>
    <row r="95" spans="1:24" ht="15.75" customHeight="1" x14ac:dyDescent="0.15">
      <c r="A95" s="10"/>
      <c r="B95" s="10"/>
      <c r="C95" s="10"/>
      <c r="D95" s="10"/>
      <c r="E95" s="10"/>
      <c r="F95" s="10"/>
      <c r="G95" s="10"/>
      <c r="H95" s="10"/>
      <c r="I95" s="10"/>
      <c r="J95" s="10"/>
      <c r="K95" s="10"/>
      <c r="L95" s="10"/>
      <c r="M95" s="10"/>
      <c r="N95" s="10"/>
      <c r="O95" s="10"/>
      <c r="P95" s="10"/>
      <c r="Q95" s="10"/>
      <c r="R95" s="10"/>
      <c r="S95" s="10"/>
      <c r="T95" s="10"/>
      <c r="U95" s="10"/>
      <c r="V95" s="10"/>
      <c r="W95" s="10"/>
      <c r="X95" s="10"/>
    </row>
    <row r="96" spans="1:24" ht="15.75" customHeight="1" x14ac:dyDescent="0.15">
      <c r="A96" s="10"/>
      <c r="B96" s="10"/>
      <c r="C96" s="10"/>
      <c r="D96" s="10"/>
      <c r="E96" s="10"/>
      <c r="F96" s="10"/>
      <c r="G96" s="10"/>
      <c r="H96" s="10"/>
      <c r="I96" s="10"/>
      <c r="J96" s="10"/>
      <c r="K96" s="10"/>
      <c r="L96" s="10"/>
      <c r="M96" s="10"/>
      <c r="N96" s="10"/>
      <c r="O96" s="10"/>
      <c r="P96" s="10"/>
      <c r="Q96" s="10"/>
      <c r="R96" s="10"/>
      <c r="S96" s="10"/>
      <c r="T96" s="10"/>
      <c r="U96" s="10"/>
      <c r="V96" s="10"/>
      <c r="W96" s="10"/>
      <c r="X96" s="10"/>
    </row>
    <row r="97" spans="1:24" ht="15.75" customHeight="1" x14ac:dyDescent="0.15">
      <c r="A97" s="10"/>
      <c r="B97" s="10"/>
      <c r="C97" s="10"/>
      <c r="D97" s="10"/>
      <c r="E97" s="10"/>
      <c r="F97" s="10"/>
      <c r="G97" s="10"/>
      <c r="H97" s="10"/>
      <c r="I97" s="10"/>
      <c r="J97" s="10"/>
      <c r="K97" s="10"/>
      <c r="L97" s="10"/>
      <c r="M97" s="10"/>
      <c r="N97" s="10"/>
      <c r="O97" s="10"/>
      <c r="P97" s="10"/>
      <c r="Q97" s="10"/>
      <c r="R97" s="10"/>
      <c r="S97" s="10"/>
      <c r="T97" s="10"/>
      <c r="U97" s="10"/>
      <c r="V97" s="10"/>
      <c r="W97" s="10"/>
      <c r="X97" s="10"/>
    </row>
    <row r="98" spans="1:24" ht="15.75" customHeight="1" x14ac:dyDescent="0.15">
      <c r="A98" s="10"/>
      <c r="B98" s="10"/>
      <c r="C98" s="10"/>
      <c r="D98" s="10"/>
      <c r="E98" s="10"/>
      <c r="F98" s="10"/>
      <c r="G98" s="10"/>
      <c r="H98" s="10"/>
      <c r="I98" s="10"/>
      <c r="J98" s="10"/>
      <c r="K98" s="10"/>
      <c r="L98" s="10"/>
      <c r="M98" s="10"/>
      <c r="N98" s="10"/>
      <c r="O98" s="10"/>
      <c r="P98" s="10"/>
      <c r="Q98" s="10"/>
      <c r="R98" s="10"/>
      <c r="S98" s="10"/>
      <c r="T98" s="10"/>
      <c r="U98" s="10"/>
      <c r="V98" s="10"/>
      <c r="W98" s="10"/>
      <c r="X98" s="10"/>
    </row>
    <row r="99" spans="1:24" ht="15.75" customHeight="1" x14ac:dyDescent="0.15">
      <c r="A99" s="10"/>
      <c r="B99" s="10"/>
      <c r="C99" s="10"/>
      <c r="D99" s="10"/>
      <c r="E99" s="10"/>
      <c r="F99" s="10"/>
      <c r="G99" s="10"/>
      <c r="H99" s="10"/>
      <c r="I99" s="10"/>
      <c r="J99" s="10"/>
      <c r="K99" s="10"/>
      <c r="L99" s="10"/>
      <c r="M99" s="10"/>
      <c r="N99" s="10"/>
      <c r="O99" s="10"/>
      <c r="P99" s="10"/>
      <c r="Q99" s="10"/>
      <c r="R99" s="10"/>
      <c r="S99" s="10"/>
      <c r="T99" s="10"/>
      <c r="U99" s="10"/>
      <c r="V99" s="10"/>
      <c r="W99" s="10"/>
      <c r="X99" s="10"/>
    </row>
    <row r="100" spans="1:24" ht="15.75" customHeight="1" x14ac:dyDescent="0.15">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row>
    <row r="101" spans="1:24" ht="15.75" customHeight="1" x14ac:dyDescent="0.15">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row>
    <row r="102" spans="1:24" ht="15.75" customHeight="1" x14ac:dyDescent="0.15">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row>
    <row r="103" spans="1:24" ht="15.75" customHeight="1" x14ac:dyDescent="0.15">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row>
    <row r="104" spans="1:24" ht="15.75" customHeight="1" x14ac:dyDescent="0.15">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row>
    <row r="105" spans="1:24" ht="15.75" customHeight="1" x14ac:dyDescent="0.15">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row>
    <row r="106" spans="1:24" ht="15.75" customHeight="1" x14ac:dyDescent="0.15">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row>
    <row r="107" spans="1:24" ht="15.75" customHeight="1" x14ac:dyDescent="0.15">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row>
    <row r="108" spans="1:24" ht="15.75" customHeight="1" x14ac:dyDescent="0.15">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row>
    <row r="109" spans="1:24" ht="15.75" customHeight="1" x14ac:dyDescent="0.15">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row>
    <row r="110" spans="1:24" ht="15.75" customHeight="1" x14ac:dyDescent="0.15">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row>
    <row r="111" spans="1:24" ht="15.75" customHeight="1" x14ac:dyDescent="0.15">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row>
    <row r="112" spans="1:24" ht="15.75" customHeight="1" x14ac:dyDescent="0.15">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row>
    <row r="113" spans="1:24" ht="15.75" customHeight="1" x14ac:dyDescent="0.15">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row>
    <row r="114" spans="1:24" ht="15.75" customHeight="1" x14ac:dyDescent="0.15">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row>
    <row r="115" spans="1:24" ht="15.75" customHeight="1" x14ac:dyDescent="0.15">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row>
    <row r="116" spans="1:24" ht="15.75" customHeight="1" x14ac:dyDescent="0.15">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row>
    <row r="117" spans="1:24" ht="15.75" customHeight="1" x14ac:dyDescent="0.15">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row>
    <row r="118" spans="1:24" ht="15.75" customHeight="1" x14ac:dyDescent="0.15">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row>
    <row r="119" spans="1:24" ht="15.75" customHeight="1" x14ac:dyDescent="0.15">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row>
    <row r="120" spans="1:24" ht="15.75" customHeight="1" x14ac:dyDescent="0.15">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row>
    <row r="121" spans="1:24" ht="15.75" customHeight="1" x14ac:dyDescent="0.15">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row>
    <row r="122" spans="1:24" ht="15.75" customHeight="1" x14ac:dyDescent="0.15">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row>
    <row r="123" spans="1:24" ht="15.75" customHeight="1" x14ac:dyDescent="0.15">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row>
    <row r="124" spans="1:24" ht="15.75" customHeight="1" x14ac:dyDescent="0.15">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row>
    <row r="125" spans="1:24" ht="15.75" customHeight="1" x14ac:dyDescent="0.15">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row>
    <row r="126" spans="1:24" ht="15.75" customHeight="1" x14ac:dyDescent="0.15">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row>
    <row r="127" spans="1:24" ht="15.75" customHeight="1" x14ac:dyDescent="0.15">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row>
    <row r="128" spans="1:24" ht="15.75" customHeight="1" x14ac:dyDescent="0.15">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row>
    <row r="129" spans="1:24" ht="15.75" customHeight="1" x14ac:dyDescent="0.15">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row>
    <row r="130" spans="1:24" ht="15.75" customHeight="1" x14ac:dyDescent="0.15">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row>
    <row r="131" spans="1:24" ht="15.75" customHeight="1" x14ac:dyDescent="0.15">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row>
    <row r="132" spans="1:24" ht="15.75" customHeight="1" x14ac:dyDescent="0.15">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row>
    <row r="133" spans="1:24" ht="15.75" customHeight="1" x14ac:dyDescent="0.15">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row>
    <row r="134" spans="1:24" ht="15.75" customHeight="1" x14ac:dyDescent="0.15">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row>
    <row r="135" spans="1:24" ht="15.75" customHeight="1" x14ac:dyDescent="0.15">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row>
    <row r="136" spans="1:24" ht="15.75" customHeight="1" x14ac:dyDescent="0.15">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row>
    <row r="137" spans="1:24" ht="15.75" customHeight="1" x14ac:dyDescent="0.15">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row>
    <row r="138" spans="1:24" ht="15.75" customHeight="1" x14ac:dyDescent="0.15">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row>
    <row r="139" spans="1:24" ht="15.75" customHeight="1" x14ac:dyDescent="0.15">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row>
    <row r="140" spans="1:24" ht="15.75" customHeight="1" x14ac:dyDescent="0.15">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row>
    <row r="141" spans="1:24" ht="15.75" customHeight="1" x14ac:dyDescent="0.15">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row>
    <row r="142" spans="1:24" ht="15.75" customHeight="1" x14ac:dyDescent="0.15">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row>
    <row r="143" spans="1:24" ht="15.75" customHeight="1" x14ac:dyDescent="0.15">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row>
    <row r="144" spans="1:24" ht="15.75" customHeight="1" x14ac:dyDescent="0.15">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row>
    <row r="145" spans="1:24" ht="15.75" customHeight="1" x14ac:dyDescent="0.15">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row>
    <row r="146" spans="1:24" ht="15.75" customHeight="1" x14ac:dyDescent="0.15">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row>
    <row r="147" spans="1:24" ht="15.75" customHeight="1" x14ac:dyDescent="0.15">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row>
    <row r="148" spans="1:24" ht="15.75" customHeight="1" x14ac:dyDescent="0.15">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row>
    <row r="149" spans="1:24" ht="15.75" customHeight="1" x14ac:dyDescent="0.15">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row>
    <row r="150" spans="1:24" ht="15.75" customHeight="1" x14ac:dyDescent="0.15">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row>
    <row r="151" spans="1:24" ht="15.75" customHeight="1" x14ac:dyDescent="0.15">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row>
    <row r="152" spans="1:24" ht="15.75" customHeight="1" x14ac:dyDescent="0.15">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row>
    <row r="153" spans="1:24" ht="15.75" customHeight="1" x14ac:dyDescent="0.15">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row>
    <row r="154" spans="1:24" ht="15.75" customHeight="1" x14ac:dyDescent="0.15">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row>
    <row r="155" spans="1:24" ht="15.75" customHeight="1" x14ac:dyDescent="0.15">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row>
    <row r="156" spans="1:24" ht="15.75" customHeight="1" x14ac:dyDescent="0.15">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row>
    <row r="157" spans="1:24" ht="15.75" customHeight="1" x14ac:dyDescent="0.15">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row>
    <row r="158" spans="1:24" ht="15.75" customHeight="1" x14ac:dyDescent="0.15">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row>
    <row r="159" spans="1:24" ht="15.75" customHeight="1" x14ac:dyDescent="0.15">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row>
    <row r="160" spans="1:24" ht="15.75" customHeight="1" x14ac:dyDescent="0.15">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row>
    <row r="161" spans="1:24" ht="15.75" customHeight="1" x14ac:dyDescent="0.15">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row>
    <row r="162" spans="1:24" ht="15.75" customHeight="1" x14ac:dyDescent="0.15">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row>
    <row r="163" spans="1:24" ht="15.75" customHeight="1" x14ac:dyDescent="0.15">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row>
    <row r="164" spans="1:24" ht="15.75" customHeight="1" x14ac:dyDescent="0.15">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row>
    <row r="165" spans="1:24" ht="15.75" customHeight="1" x14ac:dyDescent="0.15">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row>
    <row r="166" spans="1:24" ht="15.75" customHeight="1" x14ac:dyDescent="0.15">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row>
    <row r="167" spans="1:24" ht="15.75" customHeight="1" x14ac:dyDescent="0.15">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row>
    <row r="168" spans="1:24" ht="15.75" customHeight="1" x14ac:dyDescent="0.15">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row>
    <row r="169" spans="1:24" ht="15.75" customHeight="1" x14ac:dyDescent="0.15">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row>
    <row r="170" spans="1:24" ht="15.75" customHeight="1" x14ac:dyDescent="0.15">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row>
    <row r="171" spans="1:24" ht="15.75" customHeight="1" x14ac:dyDescent="0.15">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row>
    <row r="172" spans="1:24" ht="15.75" customHeight="1" x14ac:dyDescent="0.15">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row>
    <row r="173" spans="1:24" ht="15.75" customHeight="1" x14ac:dyDescent="0.15">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row>
    <row r="174" spans="1:24" ht="15.75" customHeight="1" x14ac:dyDescent="0.15">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row>
    <row r="175" spans="1:24" ht="15.75" customHeight="1" x14ac:dyDescent="0.15">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row>
    <row r="176" spans="1:24" ht="15.75" customHeight="1" x14ac:dyDescent="0.15">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row>
    <row r="177" spans="1:24" ht="15.75" customHeight="1" x14ac:dyDescent="0.15">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row>
    <row r="178" spans="1:24" ht="15.75" customHeight="1" x14ac:dyDescent="0.15">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row>
    <row r="179" spans="1:24" ht="15.75" customHeight="1" x14ac:dyDescent="0.15">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row>
    <row r="180" spans="1:24" ht="15.75" customHeight="1" x14ac:dyDescent="0.15">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row>
    <row r="181" spans="1:24" ht="15.75" customHeight="1" x14ac:dyDescent="0.15">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row>
    <row r="182" spans="1:24" ht="15.75" customHeight="1" x14ac:dyDescent="0.15">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row>
    <row r="183" spans="1:24" ht="15.75" customHeight="1" x14ac:dyDescent="0.15">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row>
    <row r="184" spans="1:24" ht="15.75" customHeight="1" x14ac:dyDescent="0.15">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row>
    <row r="185" spans="1:24" ht="15.75" customHeight="1" x14ac:dyDescent="0.15">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row>
    <row r="186" spans="1:24" ht="15.75" customHeight="1" x14ac:dyDescent="0.15">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row>
    <row r="187" spans="1:24" ht="15.75" customHeight="1" x14ac:dyDescent="0.15">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row>
    <row r="188" spans="1:24" ht="15.75" customHeight="1" x14ac:dyDescent="0.15">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row>
    <row r="189" spans="1:24" ht="15.75" customHeight="1" x14ac:dyDescent="0.15">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row>
    <row r="190" spans="1:24" ht="15.75" customHeight="1" x14ac:dyDescent="0.15">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row>
    <row r="191" spans="1:24" ht="15.75" customHeight="1" x14ac:dyDescent="0.15">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row>
    <row r="192" spans="1:24" ht="15.75" customHeight="1" x14ac:dyDescent="0.15">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row>
    <row r="193" spans="1:24" ht="15.75" customHeight="1" x14ac:dyDescent="0.15">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row>
    <row r="194" spans="1:24" ht="15.75" customHeight="1" x14ac:dyDescent="0.15">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row>
    <row r="195" spans="1:24" ht="15.75" customHeight="1" x14ac:dyDescent="0.15">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row>
    <row r="196" spans="1:24" ht="15.75" customHeight="1" x14ac:dyDescent="0.15">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row>
    <row r="197" spans="1:24" ht="15.75" customHeight="1" x14ac:dyDescent="0.15">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row>
    <row r="198" spans="1:24" ht="15.75" customHeight="1" x14ac:dyDescent="0.15">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row>
    <row r="199" spans="1:24" ht="15.75" customHeight="1" x14ac:dyDescent="0.15">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row>
    <row r="200" spans="1:24" ht="15.75" customHeight="1" x14ac:dyDescent="0.15">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row>
    <row r="201" spans="1:24" ht="15.75" customHeight="1" x14ac:dyDescent="0.15">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row>
    <row r="202" spans="1:24" ht="15.75" customHeight="1" x14ac:dyDescent="0.15">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row>
    <row r="203" spans="1:24" ht="15.75" customHeight="1" x14ac:dyDescent="0.15">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row>
    <row r="204" spans="1:24" ht="15.75" customHeight="1" x14ac:dyDescent="0.15">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row>
    <row r="205" spans="1:24" ht="15.75" customHeight="1" x14ac:dyDescent="0.15">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row>
    <row r="206" spans="1:24" ht="15.75" customHeight="1" x14ac:dyDescent="0.15">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row>
    <row r="207" spans="1:24" ht="15.75" customHeight="1" x14ac:dyDescent="0.15">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row>
    <row r="208" spans="1:24" ht="15.75" customHeight="1" x14ac:dyDescent="0.15">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row>
    <row r="209" spans="1:24" ht="15.75" customHeight="1" x14ac:dyDescent="0.15">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row>
    <row r="210" spans="1:24" ht="15.75" customHeight="1" x14ac:dyDescent="0.15">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row>
    <row r="211" spans="1:24" ht="15.75" customHeight="1" x14ac:dyDescent="0.15">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row>
    <row r="212" spans="1:24" ht="15.75" customHeight="1" x14ac:dyDescent="0.15">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row>
    <row r="213" spans="1:24" ht="15.75" customHeight="1" x14ac:dyDescent="0.15">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row>
    <row r="214" spans="1:24" ht="15.75" customHeight="1" x14ac:dyDescent="0.15">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row>
    <row r="215" spans="1:24" ht="15.75" customHeight="1" x14ac:dyDescent="0.15">
      <c r="B215" s="10"/>
      <c r="C215" s="10"/>
      <c r="D215" s="10"/>
      <c r="E215" s="10"/>
      <c r="F215" s="10"/>
      <c r="G215" s="10"/>
      <c r="H215" s="10"/>
      <c r="I215" s="10"/>
      <c r="J215" s="10"/>
      <c r="K215" s="10"/>
      <c r="L215" s="10"/>
      <c r="M215" s="10"/>
      <c r="N215" s="10"/>
      <c r="O215" s="10"/>
      <c r="P215" s="10"/>
      <c r="Q215" s="10"/>
      <c r="R215" s="10"/>
      <c r="S215" s="10"/>
      <c r="T215" s="10"/>
      <c r="U215" s="10"/>
      <c r="V215" s="10"/>
      <c r="W215" s="10"/>
      <c r="X215" s="10"/>
    </row>
    <row r="216" spans="1:24" ht="15.75" customHeight="1" x14ac:dyDescent="0.15"/>
    <row r="217" spans="1:24" ht="15.75" customHeight="1" x14ac:dyDescent="0.15"/>
    <row r="218" spans="1:24" ht="15.75" customHeight="1" x14ac:dyDescent="0.15"/>
    <row r="219" spans="1:24" ht="15.75" customHeight="1" x14ac:dyDescent="0.15"/>
    <row r="220" spans="1:24" ht="15.75" customHeight="1" x14ac:dyDescent="0.15"/>
    <row r="221" spans="1:24" ht="15.75" customHeight="1" x14ac:dyDescent="0.15"/>
    <row r="222" spans="1:24" ht="15.75" customHeight="1" x14ac:dyDescent="0.15"/>
    <row r="223" spans="1:24" ht="15.75" customHeight="1" x14ac:dyDescent="0.15"/>
    <row r="224" spans="1: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sheetData>
  <pageMargins left="0.7" right="0.7" top="0.75" bottom="0.75" header="0" footer="0"/>
  <pageSetup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outlinePr summaryBelow="0" summaryRight="0"/>
  </sheetPr>
  <dimension ref="A1:Z1002"/>
  <sheetViews>
    <sheetView tabSelected="1" workbookViewId="0">
      <selection activeCell="A32" sqref="A32"/>
    </sheetView>
  </sheetViews>
  <sheetFormatPr baseColWidth="10" defaultColWidth="14.5" defaultRowHeight="15" customHeight="1" x14ac:dyDescent="0.15"/>
  <cols>
    <col min="1" max="1" width="61" bestFit="1" customWidth="1"/>
    <col min="2" max="2" width="30.5" customWidth="1"/>
    <col min="3" max="3" width="34.83203125" customWidth="1"/>
    <col min="4" max="5" width="30.33203125" customWidth="1"/>
    <col min="6" max="8" width="30.6640625" customWidth="1"/>
    <col min="9" max="9" width="28.5" customWidth="1"/>
  </cols>
  <sheetData>
    <row r="1" spans="1:26" ht="15.75" customHeight="1" x14ac:dyDescent="0.15">
      <c r="A1" s="64" t="str">
        <f>Grants!A1</f>
        <v>Sokoto  State Citizen Budget 2019</v>
      </c>
      <c r="B1" s="1"/>
      <c r="C1" s="1"/>
      <c r="D1" s="1"/>
      <c r="E1" s="1"/>
      <c r="F1" s="1"/>
      <c r="G1" s="1"/>
      <c r="H1" s="1"/>
      <c r="I1" s="1"/>
      <c r="J1" s="1"/>
      <c r="K1" s="1"/>
      <c r="L1" s="1"/>
      <c r="M1" s="1"/>
      <c r="N1" s="1"/>
      <c r="O1" s="1"/>
      <c r="P1" s="1"/>
      <c r="Q1" s="1"/>
      <c r="R1" s="1"/>
      <c r="S1" s="1"/>
      <c r="T1" s="1"/>
      <c r="U1" s="1"/>
      <c r="V1" s="1"/>
      <c r="W1" s="1"/>
      <c r="X1" s="1"/>
      <c r="Y1" s="1"/>
      <c r="Z1" s="1"/>
    </row>
    <row r="2" spans="1:26" ht="15.75" customHeight="1" x14ac:dyDescent="0.15">
      <c r="A2" s="64" t="str">
        <f>Grants!A2</f>
        <v xml:space="preserve">Budget Title: </v>
      </c>
      <c r="B2" s="1"/>
      <c r="C2" s="1"/>
      <c r="D2" s="1"/>
      <c r="E2" s="18"/>
      <c r="F2" s="1"/>
      <c r="G2" s="1"/>
      <c r="H2" s="1"/>
      <c r="I2" s="1"/>
      <c r="J2" s="1"/>
      <c r="K2" s="1"/>
      <c r="L2" s="1"/>
      <c r="M2" s="1"/>
      <c r="N2" s="1"/>
      <c r="O2" s="1"/>
      <c r="P2" s="1"/>
      <c r="Q2" s="1"/>
      <c r="R2" s="1"/>
      <c r="S2" s="1"/>
      <c r="T2" s="1"/>
      <c r="U2" s="1"/>
      <c r="V2" s="1"/>
      <c r="W2" s="1"/>
      <c r="X2" s="1"/>
      <c r="Y2" s="1"/>
      <c r="Z2" s="1"/>
    </row>
    <row r="3" spans="1:26" ht="15.75" customHeight="1" x14ac:dyDescent="0.15">
      <c r="A3" s="1"/>
      <c r="B3" s="1"/>
      <c r="C3" s="1"/>
      <c r="D3" s="1"/>
      <c r="E3" s="1"/>
      <c r="F3" s="1"/>
      <c r="G3" s="1"/>
      <c r="H3" s="1"/>
      <c r="I3" s="1"/>
      <c r="J3" s="1"/>
      <c r="K3" s="1"/>
      <c r="L3" s="1"/>
      <c r="M3" s="1"/>
      <c r="N3" s="1"/>
      <c r="O3" s="1"/>
      <c r="P3" s="1"/>
      <c r="Q3" s="1"/>
      <c r="R3" s="1"/>
      <c r="S3" s="1"/>
      <c r="T3" s="1"/>
      <c r="U3" s="1"/>
      <c r="V3" s="1"/>
      <c r="W3" s="1"/>
      <c r="X3" s="1"/>
      <c r="Y3" s="1"/>
      <c r="Z3" s="1"/>
    </row>
    <row r="4" spans="1:26" ht="15.75" customHeight="1" x14ac:dyDescent="0.15">
      <c r="A4" s="19" t="s">
        <v>34</v>
      </c>
      <c r="B4" s="131" t="s">
        <v>47</v>
      </c>
      <c r="C4" s="132"/>
      <c r="D4" s="132"/>
      <c r="E4" s="132"/>
      <c r="F4" s="133"/>
      <c r="G4" s="107"/>
      <c r="H4" s="73" t="s">
        <v>57</v>
      </c>
      <c r="I4" s="73" t="s">
        <v>56</v>
      </c>
      <c r="J4" s="1"/>
      <c r="K4" s="1"/>
      <c r="L4" s="1"/>
      <c r="M4" s="1"/>
      <c r="N4" s="1"/>
      <c r="O4" s="1"/>
      <c r="P4" s="1"/>
      <c r="Q4" s="1"/>
      <c r="R4" s="1"/>
      <c r="S4" s="1"/>
      <c r="T4" s="1"/>
      <c r="U4" s="1"/>
      <c r="V4" s="1"/>
      <c r="W4" s="1"/>
      <c r="X4" s="1"/>
      <c r="Y4" s="1"/>
      <c r="Z4" s="1"/>
    </row>
    <row r="5" spans="1:26" ht="15.75" customHeight="1" x14ac:dyDescent="0.15">
      <c r="A5" s="20"/>
      <c r="B5" s="21" t="s">
        <v>29</v>
      </c>
      <c r="C5" s="21" t="s">
        <v>64</v>
      </c>
      <c r="D5" s="22" t="s">
        <v>59</v>
      </c>
      <c r="E5" s="22" t="s">
        <v>66</v>
      </c>
      <c r="F5" s="22" t="s">
        <v>67</v>
      </c>
      <c r="G5" s="22" t="s">
        <v>73</v>
      </c>
      <c r="H5" s="22" t="s">
        <v>67</v>
      </c>
      <c r="I5" s="22" t="s">
        <v>67</v>
      </c>
      <c r="J5" s="1"/>
      <c r="K5" s="1"/>
      <c r="L5" s="1"/>
      <c r="M5" s="1"/>
      <c r="N5" s="1"/>
      <c r="O5" s="1"/>
      <c r="P5" s="1"/>
      <c r="Q5" s="1"/>
      <c r="R5" s="1"/>
      <c r="S5" s="1"/>
      <c r="T5" s="1"/>
      <c r="U5" s="1"/>
      <c r="V5" s="1"/>
      <c r="W5" s="1"/>
      <c r="X5" s="1"/>
      <c r="Y5" s="1"/>
      <c r="Z5" s="1"/>
    </row>
    <row r="6" spans="1:26" ht="14" x14ac:dyDescent="0.15">
      <c r="A6" s="23" t="s">
        <v>173</v>
      </c>
      <c r="B6" s="68">
        <v>1401624480</v>
      </c>
      <c r="C6" s="108">
        <v>766000648</v>
      </c>
      <c r="D6" s="109">
        <f t="shared" ref="D6:D19" si="0">B6+C6</f>
        <v>2167625128</v>
      </c>
      <c r="E6" s="108">
        <v>8732000000</v>
      </c>
      <c r="F6" s="109">
        <f t="shared" ref="F6:F19" si="1">SUM(D6:E6)</f>
        <v>10899625128</v>
      </c>
      <c r="G6" s="83">
        <f t="shared" ref="G6:G22" si="2">(F6/F$22)*100</f>
        <v>6.4246667074928707</v>
      </c>
      <c r="H6" s="15">
        <v>14009780490</v>
      </c>
      <c r="I6" s="16">
        <v>3736159024.3099999</v>
      </c>
      <c r="J6" s="1"/>
      <c r="K6" s="1"/>
      <c r="L6" s="1"/>
      <c r="M6" s="1"/>
      <c r="N6" s="1"/>
      <c r="O6" s="1"/>
      <c r="P6" s="1"/>
      <c r="Q6" s="1"/>
      <c r="R6" s="1"/>
      <c r="S6" s="1"/>
      <c r="T6" s="1"/>
      <c r="U6" s="1"/>
      <c r="V6" s="1"/>
      <c r="W6" s="1"/>
      <c r="X6" s="1"/>
      <c r="Y6" s="1"/>
      <c r="Z6" s="1"/>
    </row>
    <row r="7" spans="1:26" ht="14" x14ac:dyDescent="0.15">
      <c r="A7" s="23" t="s">
        <v>35</v>
      </c>
      <c r="B7" s="68">
        <v>95205116</v>
      </c>
      <c r="C7" s="108">
        <v>65500000</v>
      </c>
      <c r="D7" s="109">
        <f t="shared" si="0"/>
        <v>160705116</v>
      </c>
      <c r="E7" s="108">
        <v>1410000000</v>
      </c>
      <c r="F7" s="109">
        <f t="shared" si="1"/>
        <v>1570705116</v>
      </c>
      <c r="G7" s="83">
        <f t="shared" si="2"/>
        <v>0.92583522346383651</v>
      </c>
      <c r="H7" s="16">
        <v>2254205116</v>
      </c>
      <c r="I7" s="16">
        <v>162597597.72999999</v>
      </c>
      <c r="J7" s="1"/>
      <c r="K7" s="1"/>
      <c r="L7" s="1"/>
      <c r="M7" s="1"/>
      <c r="N7" s="1"/>
      <c r="O7" s="1"/>
      <c r="P7" s="1"/>
      <c r="Q7" s="1"/>
      <c r="R7" s="1"/>
      <c r="S7" s="1"/>
      <c r="T7" s="1"/>
      <c r="U7" s="1"/>
      <c r="V7" s="1"/>
      <c r="W7" s="1"/>
      <c r="X7" s="1"/>
      <c r="Y7" s="1"/>
      <c r="Z7" s="1"/>
    </row>
    <row r="8" spans="1:26" ht="14" x14ac:dyDescent="0.15">
      <c r="A8" s="23" t="s">
        <v>109</v>
      </c>
      <c r="B8" s="68">
        <v>462355558</v>
      </c>
      <c r="C8" s="108">
        <v>103000000</v>
      </c>
      <c r="D8" s="109">
        <f t="shared" si="0"/>
        <v>565355558</v>
      </c>
      <c r="E8" s="108">
        <v>8454860000</v>
      </c>
      <c r="F8" s="109">
        <f t="shared" si="1"/>
        <v>9020215558</v>
      </c>
      <c r="G8" s="83">
        <f t="shared" si="2"/>
        <v>5.316868966531656</v>
      </c>
      <c r="H8" s="16">
        <v>13831827483</v>
      </c>
      <c r="I8" s="16">
        <v>663972211.20000005</v>
      </c>
      <c r="J8" s="1"/>
      <c r="K8" s="1"/>
      <c r="L8" s="1"/>
      <c r="M8" s="1"/>
      <c r="N8" s="1"/>
      <c r="O8" s="1"/>
      <c r="P8" s="1"/>
      <c r="Q8" s="1"/>
      <c r="R8" s="1"/>
      <c r="S8" s="1"/>
      <c r="T8" s="1"/>
      <c r="U8" s="1"/>
      <c r="V8" s="1"/>
      <c r="W8" s="1"/>
      <c r="X8" s="1"/>
      <c r="Y8" s="1"/>
      <c r="Z8" s="1"/>
    </row>
    <row r="9" spans="1:26" ht="14" x14ac:dyDescent="0.15">
      <c r="A9" s="24" t="s">
        <v>110</v>
      </c>
      <c r="B9" s="68">
        <v>6362142984</v>
      </c>
      <c r="C9" s="110">
        <v>2871608900</v>
      </c>
      <c r="D9" s="109">
        <f t="shared" si="0"/>
        <v>9233751884</v>
      </c>
      <c r="E9" s="108">
        <v>17646362610</v>
      </c>
      <c r="F9" s="109">
        <f t="shared" si="1"/>
        <v>26880114494</v>
      </c>
      <c r="G9" s="83">
        <f t="shared" si="2"/>
        <v>15.844194149352983</v>
      </c>
      <c r="H9" s="16">
        <v>47367072498</v>
      </c>
      <c r="I9" s="16">
        <v>7917958572.6400003</v>
      </c>
      <c r="J9" s="1"/>
      <c r="K9" s="1"/>
      <c r="L9" s="1"/>
      <c r="M9" s="1"/>
      <c r="N9" s="1"/>
      <c r="O9" s="1"/>
      <c r="P9" s="1"/>
      <c r="Q9" s="1"/>
      <c r="R9" s="1"/>
      <c r="S9" s="1"/>
      <c r="T9" s="1"/>
      <c r="U9" s="1"/>
      <c r="V9" s="1"/>
      <c r="W9" s="1"/>
      <c r="X9" s="1"/>
      <c r="Y9" s="1"/>
      <c r="Z9" s="1"/>
    </row>
    <row r="10" spans="1:26" ht="14" x14ac:dyDescent="0.15">
      <c r="A10" s="24" t="s">
        <v>111</v>
      </c>
      <c r="B10" s="68">
        <v>6661709693</v>
      </c>
      <c r="C10" s="108">
        <v>894600000</v>
      </c>
      <c r="D10" s="109">
        <f t="shared" si="0"/>
        <v>7556309693</v>
      </c>
      <c r="E10" s="108">
        <v>9551878556</v>
      </c>
      <c r="F10" s="109">
        <f t="shared" si="1"/>
        <v>17108188249</v>
      </c>
      <c r="G10" s="83">
        <f t="shared" si="2"/>
        <v>10.08423740982728</v>
      </c>
      <c r="H10" s="16">
        <v>6679314330</v>
      </c>
      <c r="I10" s="16">
        <v>4485298063.8400002</v>
      </c>
      <c r="J10" s="1"/>
      <c r="K10" s="1"/>
      <c r="L10" s="1"/>
      <c r="M10" s="1"/>
      <c r="N10" s="1"/>
      <c r="O10" s="1"/>
      <c r="P10" s="1"/>
      <c r="Q10" s="1"/>
      <c r="R10" s="1"/>
      <c r="S10" s="1"/>
      <c r="T10" s="1"/>
      <c r="U10" s="1"/>
      <c r="V10" s="1"/>
      <c r="W10" s="1"/>
      <c r="X10" s="1"/>
      <c r="Y10" s="1"/>
      <c r="Z10" s="1"/>
    </row>
    <row r="11" spans="1:26" ht="14" x14ac:dyDescent="0.15">
      <c r="A11" s="24" t="s">
        <v>112</v>
      </c>
      <c r="B11" s="68">
        <v>764100648</v>
      </c>
      <c r="C11" s="108">
        <v>564100648</v>
      </c>
      <c r="D11" s="109">
        <f t="shared" si="0"/>
        <v>1328201296</v>
      </c>
      <c r="E11" s="108">
        <v>1740000000</v>
      </c>
      <c r="F11" s="109">
        <f t="shared" si="1"/>
        <v>3068201296</v>
      </c>
      <c r="G11" s="83">
        <f t="shared" si="2"/>
        <v>1.8085182276277711</v>
      </c>
      <c r="H11" s="16">
        <v>4781543620</v>
      </c>
      <c r="I11" s="16">
        <v>1036947411.0599999</v>
      </c>
      <c r="J11" s="1"/>
      <c r="K11" s="1"/>
      <c r="L11" s="1"/>
      <c r="M11" s="1"/>
      <c r="N11" s="1"/>
      <c r="O11" s="1"/>
      <c r="P11" s="1"/>
      <c r="Q11" s="1"/>
      <c r="R11" s="1"/>
      <c r="S11" s="1"/>
      <c r="T11" s="1"/>
      <c r="U11" s="1"/>
      <c r="V11" s="1"/>
      <c r="W11" s="1"/>
      <c r="X11" s="1"/>
      <c r="Y11" s="1"/>
      <c r="Z11" s="1"/>
    </row>
    <row r="12" spans="1:26" ht="14" x14ac:dyDescent="0.15">
      <c r="A12" s="24" t="s">
        <v>113</v>
      </c>
      <c r="B12" s="68">
        <v>8022084084</v>
      </c>
      <c r="C12" s="108">
        <v>2196000000</v>
      </c>
      <c r="D12" s="109">
        <f t="shared" si="0"/>
        <v>10218084084</v>
      </c>
      <c r="E12" s="108">
        <v>8649137000</v>
      </c>
      <c r="F12" s="109">
        <f t="shared" si="1"/>
        <v>18867221084</v>
      </c>
      <c r="G12" s="83">
        <f t="shared" si="2"/>
        <v>11.12108038008501</v>
      </c>
      <c r="H12" s="16">
        <v>24323962515</v>
      </c>
      <c r="I12" s="16">
        <v>8414730128.5100002</v>
      </c>
      <c r="J12" s="1"/>
      <c r="K12" s="1"/>
      <c r="L12" s="1"/>
      <c r="M12" s="1"/>
      <c r="N12" s="1"/>
      <c r="O12" s="1"/>
      <c r="P12" s="1"/>
      <c r="Q12" s="1"/>
      <c r="R12" s="1"/>
      <c r="S12" s="1"/>
      <c r="T12" s="1"/>
      <c r="U12" s="1"/>
      <c r="V12" s="1"/>
      <c r="W12" s="1"/>
      <c r="X12" s="1"/>
      <c r="Y12" s="1"/>
      <c r="Z12" s="1"/>
    </row>
    <row r="13" spans="1:26" ht="14" x14ac:dyDescent="0.15">
      <c r="A13" s="24" t="s">
        <v>114</v>
      </c>
      <c r="B13" s="68">
        <v>147135651</v>
      </c>
      <c r="C13" s="108">
        <v>902500000</v>
      </c>
      <c r="D13" s="109">
        <f t="shared" si="0"/>
        <v>1049635651</v>
      </c>
      <c r="E13" s="108">
        <v>481000000</v>
      </c>
      <c r="F13" s="109">
        <f t="shared" si="1"/>
        <v>1530635651</v>
      </c>
      <c r="G13" s="83">
        <f t="shared" si="2"/>
        <v>0.90221670862966741</v>
      </c>
      <c r="H13" s="16">
        <v>1634785651</v>
      </c>
      <c r="I13" s="16">
        <v>634550885.96000004</v>
      </c>
      <c r="J13" s="1"/>
      <c r="K13" s="1"/>
      <c r="L13" s="1"/>
      <c r="M13" s="1"/>
      <c r="N13" s="1"/>
      <c r="O13" s="1"/>
      <c r="P13" s="1"/>
      <c r="Q13" s="1"/>
      <c r="R13" s="1"/>
      <c r="S13" s="1"/>
      <c r="T13" s="1"/>
      <c r="U13" s="1"/>
      <c r="V13" s="1"/>
      <c r="W13" s="1"/>
      <c r="X13" s="1"/>
      <c r="Y13" s="1"/>
      <c r="Z13" s="1"/>
    </row>
    <row r="14" spans="1:26" ht="14" x14ac:dyDescent="0.15">
      <c r="A14" s="24" t="s">
        <v>116</v>
      </c>
      <c r="B14" s="68">
        <v>524102047</v>
      </c>
      <c r="C14" s="108">
        <v>69650000</v>
      </c>
      <c r="D14" s="109">
        <f t="shared" si="0"/>
        <v>593752047</v>
      </c>
      <c r="E14" s="108">
        <v>5480000000</v>
      </c>
      <c r="F14" s="109">
        <f t="shared" si="1"/>
        <v>6073752047</v>
      </c>
      <c r="G14" s="83">
        <f t="shared" si="2"/>
        <v>3.5801077658794478</v>
      </c>
      <c r="H14" s="16">
        <v>9417108370</v>
      </c>
      <c r="I14" s="16">
        <v>3018583701.0300002</v>
      </c>
      <c r="J14" s="1"/>
      <c r="K14" s="1"/>
      <c r="L14" s="1"/>
      <c r="M14" s="1"/>
      <c r="N14" s="1"/>
      <c r="O14" s="1"/>
      <c r="P14" s="1"/>
      <c r="Q14" s="1"/>
      <c r="R14" s="1"/>
      <c r="S14" s="1"/>
      <c r="T14" s="1"/>
      <c r="U14" s="1"/>
      <c r="V14" s="1"/>
      <c r="W14" s="1"/>
      <c r="X14" s="1"/>
      <c r="Y14" s="1"/>
      <c r="Z14" s="1"/>
    </row>
    <row r="15" spans="1:26" ht="14" x14ac:dyDescent="0.15">
      <c r="A15" s="24" t="s">
        <v>117</v>
      </c>
      <c r="B15" s="68">
        <v>125107966</v>
      </c>
      <c r="C15" s="108">
        <v>32070000</v>
      </c>
      <c r="D15" s="109">
        <f t="shared" si="0"/>
        <v>157177966</v>
      </c>
      <c r="E15" s="108">
        <v>5992298927</v>
      </c>
      <c r="F15" s="109">
        <f t="shared" si="1"/>
        <v>6149476893</v>
      </c>
      <c r="G15" s="83">
        <f t="shared" si="2"/>
        <v>3.6247429612474464</v>
      </c>
      <c r="H15" s="16">
        <v>9460178589</v>
      </c>
      <c r="I15" s="16">
        <v>503967478.48000002</v>
      </c>
      <c r="J15" s="1"/>
      <c r="K15" s="1"/>
      <c r="L15" s="1"/>
      <c r="M15" s="1"/>
      <c r="N15" s="1"/>
      <c r="O15" s="1"/>
      <c r="P15" s="1"/>
      <c r="Q15" s="1"/>
      <c r="R15" s="1"/>
      <c r="S15" s="1"/>
      <c r="T15" s="1"/>
      <c r="U15" s="1"/>
      <c r="V15" s="1"/>
      <c r="W15" s="1"/>
      <c r="X15" s="1"/>
      <c r="Y15" s="1"/>
      <c r="Z15" s="1"/>
    </row>
    <row r="16" spans="1:26" ht="14" x14ac:dyDescent="0.15">
      <c r="A16" s="24" t="s">
        <v>119</v>
      </c>
      <c r="B16" s="68">
        <v>425213178</v>
      </c>
      <c r="C16" s="108">
        <v>130000000</v>
      </c>
      <c r="D16" s="109">
        <f t="shared" si="0"/>
        <v>555213178</v>
      </c>
      <c r="E16" s="108">
        <v>1855300000</v>
      </c>
      <c r="F16" s="109">
        <f t="shared" si="1"/>
        <v>2410513178</v>
      </c>
      <c r="G16" s="83">
        <f t="shared" si="2"/>
        <v>1.4208510458663031</v>
      </c>
      <c r="H16" s="16">
        <v>2818880084</v>
      </c>
      <c r="I16" s="16">
        <v>439310451.88999999</v>
      </c>
      <c r="J16" s="1"/>
      <c r="K16" s="1"/>
      <c r="L16" s="1"/>
      <c r="M16" s="1"/>
      <c r="N16" s="1"/>
      <c r="O16" s="1"/>
      <c r="P16" s="1"/>
      <c r="Q16" s="1"/>
      <c r="R16" s="1"/>
      <c r="S16" s="1"/>
      <c r="T16" s="1"/>
      <c r="U16" s="1"/>
      <c r="V16" s="1"/>
      <c r="W16" s="1"/>
      <c r="X16" s="1"/>
      <c r="Y16" s="1"/>
      <c r="Z16" s="1"/>
    </row>
    <row r="17" spans="1:26" ht="14" x14ac:dyDescent="0.15">
      <c r="A17" s="24" t="s">
        <v>118</v>
      </c>
      <c r="B17" s="68">
        <v>225298177</v>
      </c>
      <c r="C17" s="108">
        <v>105907736</v>
      </c>
      <c r="D17" s="109">
        <f t="shared" si="0"/>
        <v>331205913</v>
      </c>
      <c r="E17" s="108">
        <v>5090637036</v>
      </c>
      <c r="F17" s="109">
        <f t="shared" si="1"/>
        <v>5421842949</v>
      </c>
      <c r="G17" s="83">
        <f t="shared" si="2"/>
        <v>3.1958469652512687</v>
      </c>
      <c r="H17" s="16">
        <v>10540188684</v>
      </c>
      <c r="I17" s="16">
        <v>772552528.77999997</v>
      </c>
      <c r="J17" s="1"/>
      <c r="K17" s="1"/>
      <c r="L17" s="1"/>
      <c r="M17" s="1"/>
      <c r="N17" s="1"/>
      <c r="O17" s="1"/>
      <c r="P17" s="1"/>
      <c r="Q17" s="1"/>
      <c r="R17" s="1"/>
      <c r="S17" s="1"/>
      <c r="T17" s="1"/>
      <c r="U17" s="1"/>
      <c r="V17" s="1"/>
      <c r="W17" s="1"/>
      <c r="X17" s="1"/>
      <c r="Y17" s="1"/>
      <c r="Z17" s="1"/>
    </row>
    <row r="18" spans="1:26" ht="14" x14ac:dyDescent="0.15">
      <c r="A18" s="24" t="s">
        <v>120</v>
      </c>
      <c r="B18" s="68">
        <v>617784312</v>
      </c>
      <c r="C18" s="108">
        <v>665000000</v>
      </c>
      <c r="D18" s="109">
        <f t="shared" si="0"/>
        <v>1282784312</v>
      </c>
      <c r="E18" s="108">
        <v>1214128299</v>
      </c>
      <c r="F18" s="109">
        <f t="shared" si="1"/>
        <v>2496912611</v>
      </c>
      <c r="G18" s="83">
        <f t="shared" si="2"/>
        <v>1.4717782616395683</v>
      </c>
      <c r="H18" s="16">
        <v>2807090810</v>
      </c>
      <c r="I18" s="16">
        <v>1018328422.63</v>
      </c>
      <c r="J18" s="1"/>
      <c r="K18" s="1"/>
      <c r="L18" s="1"/>
      <c r="M18" s="1"/>
      <c r="N18" s="1"/>
      <c r="O18" s="1"/>
      <c r="P18" s="1"/>
      <c r="Q18" s="1"/>
      <c r="R18" s="1"/>
      <c r="S18" s="1"/>
      <c r="T18" s="1"/>
      <c r="U18" s="1"/>
      <c r="V18" s="1"/>
      <c r="W18" s="1"/>
      <c r="X18" s="1"/>
      <c r="Y18" s="1"/>
      <c r="Z18" s="1"/>
    </row>
    <row r="19" spans="1:26" ht="14" x14ac:dyDescent="0.15">
      <c r="A19" s="24" t="s">
        <v>121</v>
      </c>
      <c r="B19" s="68">
        <v>1078661729</v>
      </c>
      <c r="C19" s="108">
        <v>417900000</v>
      </c>
      <c r="D19" s="109">
        <f t="shared" si="0"/>
        <v>1496561729</v>
      </c>
      <c r="E19" s="108">
        <v>3175000000</v>
      </c>
      <c r="F19" s="109">
        <f t="shared" si="1"/>
        <v>4671561729</v>
      </c>
      <c r="G19" s="83">
        <f t="shared" si="2"/>
        <v>2.7536017761935025</v>
      </c>
      <c r="H19" s="16">
        <v>4585876886</v>
      </c>
      <c r="I19" s="16">
        <v>1976555368.95</v>
      </c>
      <c r="J19" s="1"/>
      <c r="K19" s="1"/>
      <c r="L19" s="1"/>
      <c r="M19" s="1"/>
      <c r="N19" s="1"/>
      <c r="O19" s="1"/>
      <c r="P19" s="1"/>
      <c r="Q19" s="1"/>
      <c r="R19" s="1"/>
      <c r="S19" s="1"/>
      <c r="T19" s="1"/>
      <c r="U19" s="1"/>
      <c r="V19" s="1"/>
      <c r="W19" s="1"/>
      <c r="X19" s="1"/>
      <c r="Y19" s="1"/>
      <c r="Z19" s="1"/>
    </row>
    <row r="20" spans="1:26" ht="15.75" customHeight="1" x14ac:dyDescent="0.15">
      <c r="A20" s="80" t="s">
        <v>36</v>
      </c>
      <c r="B20" s="81">
        <f>SUM(B6:B19)</f>
        <v>26912525623</v>
      </c>
      <c r="C20" s="111">
        <f>SUM(C6:C19)</f>
        <v>9783837932</v>
      </c>
      <c r="D20" s="111">
        <f>SUM(D6:D19)</f>
        <v>36696363555</v>
      </c>
      <c r="E20" s="111">
        <f>SUM(E6:E19)</f>
        <v>79472602428</v>
      </c>
      <c r="F20" s="111">
        <f>SUM(F6:F19)</f>
        <v>116168965983</v>
      </c>
      <c r="G20" s="82">
        <f t="shared" si="2"/>
        <v>68.474546549088615</v>
      </c>
      <c r="H20" s="84">
        <f>SUM(H6:H19)</f>
        <v>154511815126</v>
      </c>
      <c r="I20" s="84">
        <f>SUM(I6:I19)</f>
        <v>34781511847.009995</v>
      </c>
      <c r="J20" s="1"/>
      <c r="K20" s="1"/>
      <c r="L20" s="1"/>
      <c r="M20" s="1"/>
      <c r="N20" s="1"/>
      <c r="O20" s="1"/>
      <c r="P20" s="1"/>
      <c r="Q20" s="1"/>
      <c r="R20" s="1"/>
      <c r="S20" s="1"/>
      <c r="T20" s="1"/>
      <c r="U20" s="1"/>
      <c r="V20" s="1"/>
      <c r="W20" s="1"/>
      <c r="X20" s="1"/>
      <c r="Y20" s="1"/>
      <c r="Z20" s="1"/>
    </row>
    <row r="21" spans="1:26" ht="15.75" customHeight="1" x14ac:dyDescent="0.15">
      <c r="A21" s="20" t="s">
        <v>74</v>
      </c>
      <c r="B21" s="1"/>
      <c r="C21" s="1"/>
      <c r="D21" s="1"/>
      <c r="E21" s="20" t="s">
        <v>74</v>
      </c>
      <c r="F21" s="111">
        <f>F22-F20</f>
        <v>53483805503</v>
      </c>
      <c r="G21" s="82">
        <f t="shared" si="2"/>
        <v>31.525453450911389</v>
      </c>
      <c r="H21" s="103"/>
      <c r="I21" s="103"/>
      <c r="J21" s="1"/>
      <c r="K21" s="1"/>
      <c r="L21" s="1"/>
      <c r="M21" s="1"/>
      <c r="N21" s="1"/>
      <c r="O21" s="1"/>
      <c r="P21" s="1"/>
      <c r="Q21" s="1"/>
      <c r="R21" s="1"/>
      <c r="S21" s="1"/>
      <c r="T21" s="1"/>
      <c r="U21" s="1"/>
      <c r="V21" s="1"/>
      <c r="W21" s="1"/>
      <c r="X21" s="1"/>
      <c r="Y21" s="1"/>
      <c r="Z21" s="1"/>
    </row>
    <row r="22" spans="1:26" ht="14" x14ac:dyDescent="0.15">
      <c r="A22" s="86" t="s">
        <v>65</v>
      </c>
      <c r="B22" s="1"/>
      <c r="C22" s="1"/>
      <c r="D22" s="1"/>
      <c r="E22" s="86" t="s">
        <v>65</v>
      </c>
      <c r="F22" s="85">
        <f>'Expenditure  Page '!B18</f>
        <v>169652771486</v>
      </c>
      <c r="G22" s="82">
        <f t="shared" si="2"/>
        <v>100</v>
      </c>
      <c r="I22" s="1"/>
      <c r="J22" s="1"/>
      <c r="K22" s="1"/>
      <c r="L22" s="1"/>
      <c r="M22" s="1"/>
      <c r="N22" s="1"/>
      <c r="O22" s="1"/>
      <c r="P22" s="1"/>
      <c r="Q22" s="1"/>
      <c r="R22" s="1"/>
      <c r="S22" s="1"/>
      <c r="T22" s="1"/>
      <c r="U22" s="1"/>
      <c r="V22" s="1"/>
      <c r="W22" s="1"/>
      <c r="X22" s="1"/>
      <c r="Y22" s="1"/>
      <c r="Z22" s="1"/>
    </row>
    <row r="23" spans="1:26" ht="13" x14ac:dyDescent="0.15">
      <c r="B23" s="1"/>
      <c r="C23" s="1"/>
      <c r="D23" s="1"/>
      <c r="E23" s="86"/>
      <c r="F23" s="1"/>
      <c r="G23" s="1"/>
      <c r="I23" s="1"/>
      <c r="J23" s="1"/>
      <c r="K23" s="1"/>
      <c r="L23" s="1"/>
      <c r="M23" s="1"/>
      <c r="N23" s="1"/>
      <c r="O23" s="1"/>
      <c r="P23" s="1"/>
      <c r="Q23" s="1"/>
      <c r="R23" s="1"/>
      <c r="S23" s="1"/>
      <c r="T23" s="1"/>
      <c r="U23" s="1"/>
      <c r="V23" s="1"/>
      <c r="W23" s="1"/>
      <c r="X23" s="1"/>
      <c r="Y23" s="1"/>
      <c r="Z23" s="1"/>
    </row>
    <row r="24" spans="1:26" ht="15.75" customHeight="1" thickBot="1" x14ac:dyDescent="0.2">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15">
      <c r="A25" s="54" t="s">
        <v>48</v>
      </c>
      <c r="B25" s="1"/>
      <c r="C25" s="18"/>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15">
      <c r="A26" s="55" t="s">
        <v>25</v>
      </c>
      <c r="B26" s="1"/>
      <c r="C26" s="18"/>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15">
      <c r="A27" s="56" t="s">
        <v>53</v>
      </c>
      <c r="B27" s="1"/>
      <c r="C27" s="18"/>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15">
      <c r="A28" s="57" t="s">
        <v>52</v>
      </c>
      <c r="B28" s="1"/>
      <c r="C28" s="18"/>
      <c r="D28" s="1"/>
      <c r="E28" s="1"/>
      <c r="F28" s="1"/>
      <c r="G28" s="1"/>
      <c r="H28" s="1"/>
      <c r="I28" s="1"/>
      <c r="J28" s="1"/>
      <c r="K28" s="1"/>
      <c r="L28" s="1"/>
      <c r="M28" s="1"/>
      <c r="N28" s="1"/>
      <c r="O28" s="1"/>
      <c r="P28" s="1"/>
      <c r="Q28" s="1"/>
      <c r="R28" s="1"/>
      <c r="S28" s="1"/>
      <c r="T28" s="1"/>
      <c r="U28" s="1"/>
      <c r="V28" s="1"/>
      <c r="W28" s="1"/>
      <c r="X28" s="1"/>
      <c r="Y28" s="1"/>
      <c r="Z28" s="1"/>
    </row>
    <row r="29" spans="1:26" ht="15.75" customHeight="1" thickBot="1" x14ac:dyDescent="0.2">
      <c r="A29" s="58" t="s">
        <v>51</v>
      </c>
      <c r="B29" s="1"/>
      <c r="C29" s="18"/>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15">
      <c r="A30" s="1"/>
      <c r="B30" s="1"/>
      <c r="C30" s="18"/>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15">
      <c r="A31" s="1"/>
      <c r="B31" s="1"/>
      <c r="C31" s="18"/>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15">
      <c r="A32" s="1"/>
      <c r="B32" s="1"/>
      <c r="C32" s="18"/>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15">
      <c r="A33" s="1"/>
      <c r="B33" s="1"/>
      <c r="C33" s="18"/>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15">
      <c r="A34" s="1"/>
      <c r="B34" s="1"/>
      <c r="C34" s="18"/>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15">
      <c r="A35" s="1"/>
      <c r="B35" s="1"/>
      <c r="C35" s="18"/>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15">
      <c r="A36" s="1"/>
      <c r="B36" s="1"/>
      <c r="C36" s="18"/>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15">
      <c r="A37" s="1"/>
      <c r="B37" s="1"/>
      <c r="C37" s="18"/>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15">
      <c r="A38" s="1"/>
      <c r="B38" s="1"/>
      <c r="C38" s="18"/>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15">
      <c r="A39" s="1"/>
      <c r="B39" s="1"/>
      <c r="C39" s="18"/>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15">
      <c r="A40" s="1"/>
      <c r="B40" s="1"/>
      <c r="C40" s="18"/>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15">
      <c r="A41" s="1"/>
      <c r="B41" s="1"/>
      <c r="C41" s="18"/>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15">
      <c r="A42" s="1"/>
      <c r="B42" s="1"/>
      <c r="C42" s="18"/>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15">
      <c r="A43" s="1"/>
      <c r="B43" s="1"/>
      <c r="C43" s="18"/>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15">
      <c r="A44" s="1"/>
      <c r="B44" s="1"/>
      <c r="C44" s="18"/>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15">
      <c r="A45" s="1"/>
      <c r="B45" s="1"/>
      <c r="C45" s="18"/>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15">
      <c r="A46" s="1"/>
      <c r="B46" s="1"/>
      <c r="C46" s="18"/>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15">
      <c r="A47" s="1"/>
      <c r="B47" s="1"/>
      <c r="C47" s="18"/>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15">
      <c r="A48" s="1"/>
      <c r="B48" s="1"/>
      <c r="C48" s="18"/>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15">
      <c r="A49" s="1"/>
      <c r="B49" s="1"/>
      <c r="C49" s="18"/>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15">
      <c r="A50" s="1"/>
      <c r="B50" s="1"/>
      <c r="C50" s="18"/>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15">
      <c r="A51" s="1"/>
      <c r="B51" s="1"/>
      <c r="C51" s="18"/>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15">
      <c r="A52" s="1"/>
      <c r="B52" s="1"/>
      <c r="C52" s="18"/>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15">
      <c r="A53" s="1"/>
      <c r="B53" s="1"/>
      <c r="C53" s="18"/>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15">
      <c r="A54" s="1"/>
      <c r="B54" s="1"/>
      <c r="C54" s="18"/>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15">
      <c r="A55" s="1"/>
      <c r="B55" s="1"/>
      <c r="C55" s="18"/>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15">
      <c r="A56" s="1"/>
      <c r="B56" s="1"/>
      <c r="C56" s="18"/>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15">
      <c r="A57" s="1"/>
      <c r="B57" s="1"/>
      <c r="C57" s="18"/>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15">
      <c r="A58" s="1"/>
      <c r="B58" s="1"/>
      <c r="C58" s="18"/>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15">
      <c r="A59" s="1"/>
      <c r="B59" s="1"/>
      <c r="C59" s="18"/>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15">
      <c r="A60" s="1"/>
      <c r="B60" s="1"/>
      <c r="C60" s="18"/>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15">
      <c r="A61" s="1"/>
      <c r="B61" s="1"/>
      <c r="C61" s="18"/>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15">
      <c r="A62" s="1"/>
      <c r="B62" s="1"/>
      <c r="C62" s="18"/>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15">
      <c r="A63" s="1"/>
      <c r="B63" s="1"/>
      <c r="C63" s="18"/>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15">
      <c r="A64" s="1"/>
      <c r="B64" s="1"/>
      <c r="C64" s="18"/>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15">
      <c r="A65" s="1"/>
      <c r="B65" s="1"/>
      <c r="C65" s="18"/>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15">
      <c r="A66" s="1"/>
      <c r="B66" s="1"/>
      <c r="C66" s="18"/>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15">
      <c r="A67" s="1"/>
      <c r="B67" s="1"/>
      <c r="C67" s="18"/>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15">
      <c r="A68" s="1"/>
      <c r="B68" s="1"/>
      <c r="C68" s="18"/>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15">
      <c r="A69" s="1"/>
      <c r="B69" s="1"/>
      <c r="C69" s="18"/>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15">
      <c r="A70" s="1"/>
      <c r="B70" s="1"/>
      <c r="C70" s="18"/>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15">
      <c r="A71" s="1"/>
      <c r="B71" s="1"/>
      <c r="C71" s="18"/>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15">
      <c r="A72" s="1"/>
      <c r="B72" s="1"/>
      <c r="C72" s="18"/>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15">
      <c r="A73" s="1"/>
      <c r="B73" s="1"/>
      <c r="C73" s="18"/>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15">
      <c r="A74" s="1"/>
      <c r="B74" s="1"/>
      <c r="C74" s="18"/>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15">
      <c r="A75" s="1"/>
      <c r="B75" s="1"/>
      <c r="C75" s="18"/>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15">
      <c r="A76" s="1"/>
      <c r="B76" s="1"/>
      <c r="C76" s="18"/>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15">
      <c r="A77" s="1"/>
      <c r="B77" s="1"/>
      <c r="C77" s="18"/>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15">
      <c r="A78" s="1"/>
      <c r="B78" s="1"/>
      <c r="C78" s="18"/>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1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1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1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1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1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1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1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1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1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1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1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1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1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1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1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1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1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1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1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1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1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1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1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1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1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1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1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1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1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1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1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1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1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1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1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1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1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1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1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1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1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1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1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1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1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1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1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1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1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1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1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1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1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1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1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1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1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1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1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1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1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1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1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1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1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1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1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1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1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1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1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1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1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1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1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1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1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1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1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1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1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1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1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1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1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1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1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1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1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1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1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1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1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1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1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1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1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1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1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1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1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1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1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1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1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1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1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1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1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1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1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1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1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1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1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1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1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1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1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1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1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1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1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15">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15"/>
    <row r="228" spans="1:26" ht="15.75" customHeight="1" x14ac:dyDescent="0.15"/>
    <row r="229" spans="1:26" ht="15.75" customHeight="1" x14ac:dyDescent="0.15"/>
    <row r="230" spans="1:26" ht="15.75" customHeight="1" x14ac:dyDescent="0.15"/>
    <row r="231" spans="1:26" ht="15.75" customHeight="1" x14ac:dyDescent="0.15"/>
    <row r="232" spans="1:26" ht="15.75" customHeight="1" x14ac:dyDescent="0.15"/>
    <row r="233" spans="1:26" ht="15.75" customHeight="1" x14ac:dyDescent="0.15"/>
    <row r="234" spans="1:26" ht="15.75" customHeight="1" x14ac:dyDescent="0.15"/>
    <row r="235" spans="1:26" ht="15.75" customHeight="1" x14ac:dyDescent="0.15"/>
    <row r="236" spans="1:26" ht="15.75" customHeight="1" x14ac:dyDescent="0.15"/>
    <row r="237" spans="1:26" ht="15.75" customHeight="1" x14ac:dyDescent="0.15"/>
    <row r="238" spans="1:26" ht="15.75" customHeight="1" x14ac:dyDescent="0.15"/>
    <row r="239" spans="1:26" ht="15.75" customHeight="1" x14ac:dyDescent="0.15"/>
    <row r="240" spans="1:26"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row r="1001" ht="15.75" customHeight="1" x14ac:dyDescent="0.15"/>
    <row r="1002" ht="15.75" customHeight="1" x14ac:dyDescent="0.15"/>
  </sheetData>
  <mergeCells count="1">
    <mergeCell ref="B4:F4"/>
  </mergeCells>
  <pageMargins left="0.7" right="0.7" top="0.75" bottom="0.75" header="0" footer="0"/>
  <pageSetup orientation="landscape"/>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ummaryBelow="0" summaryRight="0"/>
  </sheetPr>
  <dimension ref="A1:O986"/>
  <sheetViews>
    <sheetView topLeftCell="A4" zoomScale="120" zoomScaleNormal="120" workbookViewId="0">
      <selection activeCell="C38" sqref="C38"/>
    </sheetView>
  </sheetViews>
  <sheetFormatPr baseColWidth="10" defaultColWidth="14.5" defaultRowHeight="15" customHeight="1" x14ac:dyDescent="0.15"/>
  <cols>
    <col min="1" max="1" width="59.5" customWidth="1"/>
    <col min="2" max="2" width="55" customWidth="1"/>
    <col min="3" max="3" width="22.1640625" customWidth="1"/>
    <col min="4" max="4" width="25" customWidth="1"/>
    <col min="5" max="5" width="27.5" customWidth="1"/>
    <col min="6" max="6" width="14.5" customWidth="1"/>
  </cols>
  <sheetData>
    <row r="1" spans="1:4" ht="15.75" customHeight="1" x14ac:dyDescent="0.15">
      <c r="A1" s="64" t="str">
        <f>Grants!A1</f>
        <v>Sokoto  State Citizen Budget 2019</v>
      </c>
      <c r="B1" s="25"/>
      <c r="C1" s="25"/>
    </row>
    <row r="2" spans="1:4" ht="15.75" customHeight="1" x14ac:dyDescent="0.15">
      <c r="A2" s="64" t="str">
        <f>Grants!A2</f>
        <v xml:space="preserve">Budget Title: </v>
      </c>
      <c r="B2" s="25"/>
      <c r="C2" s="25"/>
    </row>
    <row r="3" spans="1:4" ht="15.75" customHeight="1" x14ac:dyDescent="0.15"/>
    <row r="4" spans="1:4" ht="15.75" customHeight="1" x14ac:dyDescent="0.15">
      <c r="A4" s="26"/>
      <c r="B4" s="27"/>
      <c r="C4" s="27"/>
      <c r="D4" s="27"/>
    </row>
    <row r="5" spans="1:4" ht="15.75" customHeight="1" x14ac:dyDescent="0.15">
      <c r="A5" s="106" t="s">
        <v>37</v>
      </c>
      <c r="B5" s="28"/>
      <c r="C5" s="28"/>
      <c r="D5" s="28"/>
    </row>
    <row r="6" spans="1:4" ht="15.75" customHeight="1" x14ac:dyDescent="0.15">
      <c r="A6" s="29" t="s">
        <v>38</v>
      </c>
      <c r="B6" s="30" t="s">
        <v>39</v>
      </c>
      <c r="C6" s="29" t="s">
        <v>40</v>
      </c>
      <c r="D6" s="29" t="s">
        <v>8</v>
      </c>
    </row>
    <row r="7" spans="1:4" ht="15.75" customHeight="1" x14ac:dyDescent="0.15">
      <c r="A7" s="31" t="s">
        <v>122</v>
      </c>
      <c r="B7" s="31" t="s">
        <v>123</v>
      </c>
      <c r="C7" s="13" t="s">
        <v>140</v>
      </c>
      <c r="D7" s="98">
        <v>3000000000</v>
      </c>
    </row>
    <row r="8" spans="1:4" ht="15.75" customHeight="1" x14ac:dyDescent="0.15">
      <c r="A8" s="31" t="s">
        <v>124</v>
      </c>
      <c r="B8" s="31" t="s">
        <v>123</v>
      </c>
      <c r="C8" s="12" t="s">
        <v>140</v>
      </c>
      <c r="D8" s="98">
        <v>300000000</v>
      </c>
    </row>
    <row r="9" spans="1:4" ht="15.75" customHeight="1" x14ac:dyDescent="0.15">
      <c r="A9" s="31" t="s">
        <v>125</v>
      </c>
      <c r="B9" s="31" t="s">
        <v>123</v>
      </c>
      <c r="C9" s="13" t="s">
        <v>126</v>
      </c>
      <c r="D9" s="98">
        <v>900000000</v>
      </c>
    </row>
    <row r="10" spans="1:4" ht="15.75" customHeight="1" x14ac:dyDescent="0.15">
      <c r="A10" s="31" t="s">
        <v>128</v>
      </c>
      <c r="B10" s="31" t="s">
        <v>127</v>
      </c>
      <c r="C10" s="13" t="s">
        <v>41</v>
      </c>
      <c r="D10" s="98">
        <v>400000000</v>
      </c>
    </row>
    <row r="11" spans="1:4" ht="15.75" customHeight="1" x14ac:dyDescent="0.15">
      <c r="A11" s="31" t="s">
        <v>129</v>
      </c>
      <c r="B11" s="31" t="s">
        <v>127</v>
      </c>
      <c r="C11" s="13" t="s">
        <v>41</v>
      </c>
      <c r="D11" s="98">
        <v>230000000</v>
      </c>
    </row>
    <row r="12" spans="1:4" ht="15.75" customHeight="1" x14ac:dyDescent="0.15">
      <c r="A12" s="31" t="s">
        <v>130</v>
      </c>
      <c r="B12" s="31" t="s">
        <v>131</v>
      </c>
      <c r="C12" s="13" t="s">
        <v>140</v>
      </c>
      <c r="D12" s="98">
        <v>1065000000</v>
      </c>
    </row>
    <row r="13" spans="1:4" ht="15.75" customHeight="1" x14ac:dyDescent="0.15">
      <c r="A13" s="31" t="s">
        <v>132</v>
      </c>
      <c r="B13" s="31" t="s">
        <v>131</v>
      </c>
      <c r="C13" s="13" t="s">
        <v>140</v>
      </c>
      <c r="D13" s="98">
        <v>2018000623</v>
      </c>
    </row>
    <row r="14" spans="1:4" ht="15.75" customHeight="1" x14ac:dyDescent="0.15">
      <c r="A14" s="31" t="s">
        <v>133</v>
      </c>
      <c r="B14" s="31" t="s">
        <v>131</v>
      </c>
      <c r="C14" s="13" t="s">
        <v>41</v>
      </c>
      <c r="D14" s="98">
        <v>2909298304</v>
      </c>
    </row>
    <row r="15" spans="1:4" ht="15.75" customHeight="1" x14ac:dyDescent="0.15">
      <c r="A15" s="31" t="s">
        <v>134</v>
      </c>
      <c r="B15" s="31" t="s">
        <v>42</v>
      </c>
      <c r="C15" s="12" t="s">
        <v>41</v>
      </c>
      <c r="D15" s="98">
        <v>1800000000</v>
      </c>
    </row>
    <row r="16" spans="1:4" ht="15.75" customHeight="1" x14ac:dyDescent="0.15">
      <c r="A16" s="31" t="s">
        <v>135</v>
      </c>
      <c r="B16" s="31" t="s">
        <v>136</v>
      </c>
      <c r="C16" s="13" t="s">
        <v>41</v>
      </c>
      <c r="D16" s="98">
        <v>400000000</v>
      </c>
    </row>
    <row r="17" spans="1:15" ht="15.75" customHeight="1" x14ac:dyDescent="0.15">
      <c r="A17" s="31" t="s">
        <v>137</v>
      </c>
      <c r="B17" s="31" t="s">
        <v>42</v>
      </c>
      <c r="C17" s="13" t="s">
        <v>41</v>
      </c>
      <c r="D17" s="98">
        <v>600000000</v>
      </c>
    </row>
    <row r="18" spans="1:15" ht="14" x14ac:dyDescent="0.15">
      <c r="A18" s="31" t="s">
        <v>138</v>
      </c>
      <c r="B18" s="31" t="s">
        <v>139</v>
      </c>
      <c r="C18" s="13" t="s">
        <v>140</v>
      </c>
      <c r="D18" s="98">
        <v>2125592105</v>
      </c>
    </row>
    <row r="19" spans="1:15" ht="15.75" customHeight="1" x14ac:dyDescent="0.15">
      <c r="A19" s="31" t="s">
        <v>141</v>
      </c>
      <c r="B19" s="31" t="s">
        <v>139</v>
      </c>
      <c r="C19" s="13" t="s">
        <v>142</v>
      </c>
      <c r="D19" s="98">
        <v>361255500</v>
      </c>
    </row>
    <row r="20" spans="1:15" ht="15.75" customHeight="1" x14ac:dyDescent="0.15">
      <c r="A20" s="31" t="s">
        <v>143</v>
      </c>
      <c r="B20" s="31" t="s">
        <v>139</v>
      </c>
      <c r="C20" s="13" t="s">
        <v>142</v>
      </c>
      <c r="D20" s="98">
        <v>1038958676</v>
      </c>
    </row>
    <row r="21" spans="1:15" ht="14" x14ac:dyDescent="0.15">
      <c r="A21" s="31" t="s">
        <v>144</v>
      </c>
      <c r="B21" s="31" t="s">
        <v>139</v>
      </c>
      <c r="C21" s="13" t="s">
        <v>142</v>
      </c>
      <c r="D21" s="98">
        <v>2000000000</v>
      </c>
    </row>
    <row r="22" spans="1:15" ht="15.75" customHeight="1" x14ac:dyDescent="0.15">
      <c r="A22" s="31" t="s">
        <v>145</v>
      </c>
      <c r="B22" s="31" t="s">
        <v>139</v>
      </c>
      <c r="C22" s="13" t="s">
        <v>41</v>
      </c>
      <c r="D22" s="98">
        <v>2027255500</v>
      </c>
    </row>
    <row r="23" spans="1:15" ht="15.75" customHeight="1" x14ac:dyDescent="0.15">
      <c r="A23" s="31" t="s">
        <v>146</v>
      </c>
      <c r="B23" s="31" t="s">
        <v>147</v>
      </c>
      <c r="C23" s="13" t="s">
        <v>41</v>
      </c>
      <c r="D23" s="98">
        <v>1473832845</v>
      </c>
    </row>
    <row r="24" spans="1:15" ht="15.75" customHeight="1" x14ac:dyDescent="0.15">
      <c r="A24" s="31" t="s">
        <v>149</v>
      </c>
      <c r="B24" s="31" t="s">
        <v>148</v>
      </c>
      <c r="C24" s="13" t="s">
        <v>41</v>
      </c>
      <c r="D24" s="98">
        <v>500000000</v>
      </c>
    </row>
    <row r="25" spans="1:15" ht="15.75" customHeight="1" x14ac:dyDescent="0.15">
      <c r="A25" s="31" t="s">
        <v>150</v>
      </c>
      <c r="B25" s="31" t="s">
        <v>148</v>
      </c>
      <c r="C25" s="13" t="s">
        <v>140</v>
      </c>
      <c r="D25" s="98">
        <v>300000000</v>
      </c>
    </row>
    <row r="26" spans="1:15" ht="15.75" customHeight="1" x14ac:dyDescent="0.15">
      <c r="A26" s="31" t="s">
        <v>151</v>
      </c>
      <c r="B26" s="31" t="s">
        <v>152</v>
      </c>
      <c r="C26" s="13" t="s">
        <v>140</v>
      </c>
      <c r="D26" s="98">
        <v>3435500000</v>
      </c>
    </row>
    <row r="27" spans="1:15" ht="15.75" customHeight="1" x14ac:dyDescent="0.15">
      <c r="A27" s="31" t="s">
        <v>153</v>
      </c>
      <c r="B27" s="31" t="s">
        <v>111</v>
      </c>
      <c r="C27" s="13" t="s">
        <v>41</v>
      </c>
      <c r="D27" s="98">
        <v>337000000</v>
      </c>
    </row>
    <row r="28" spans="1:15" ht="15.75" customHeight="1" x14ac:dyDescent="0.15">
      <c r="A28" s="31" t="s">
        <v>154</v>
      </c>
      <c r="B28" s="31" t="s">
        <v>155</v>
      </c>
      <c r="C28" s="13" t="s">
        <v>41</v>
      </c>
      <c r="D28" s="98">
        <v>230000000</v>
      </c>
    </row>
    <row r="29" spans="1:15" ht="15.75" customHeight="1" x14ac:dyDescent="0.15">
      <c r="A29" s="31" t="s">
        <v>157</v>
      </c>
      <c r="B29" s="31" t="s">
        <v>156</v>
      </c>
      <c r="C29" s="13" t="s">
        <v>41</v>
      </c>
      <c r="D29" s="98">
        <v>345855335</v>
      </c>
    </row>
    <row r="30" spans="1:15" ht="15.75" customHeight="1" x14ac:dyDescent="0.15">
      <c r="A30" s="31" t="s">
        <v>158</v>
      </c>
      <c r="B30" s="31" t="s">
        <v>159</v>
      </c>
      <c r="C30" s="13" t="s">
        <v>41</v>
      </c>
      <c r="D30" s="98">
        <v>451500000</v>
      </c>
    </row>
    <row r="31" spans="1:15" ht="15.75" customHeight="1" x14ac:dyDescent="0.2">
      <c r="A31" s="31" t="s">
        <v>160</v>
      </c>
      <c r="B31" s="31" t="s">
        <v>113</v>
      </c>
      <c r="C31" s="13" t="s">
        <v>140</v>
      </c>
      <c r="D31" s="98">
        <v>400000000</v>
      </c>
      <c r="E31" s="32"/>
      <c r="F31" s="33"/>
      <c r="G31" s="34"/>
      <c r="H31" s="34"/>
      <c r="I31" s="34"/>
      <c r="J31" s="35"/>
      <c r="K31" s="34"/>
      <c r="L31" s="34"/>
      <c r="M31" s="35"/>
      <c r="N31" s="35"/>
      <c r="O31" s="36"/>
    </row>
    <row r="32" spans="1:15" ht="15.75" customHeight="1" x14ac:dyDescent="0.15">
      <c r="A32" s="31" t="s">
        <v>161</v>
      </c>
      <c r="B32" s="31" t="s">
        <v>113</v>
      </c>
      <c r="C32" s="13" t="s">
        <v>140</v>
      </c>
      <c r="D32" s="98">
        <v>550000000</v>
      </c>
    </row>
    <row r="33" spans="1:5" ht="14" x14ac:dyDescent="0.15">
      <c r="A33" s="31" t="s">
        <v>162</v>
      </c>
      <c r="B33" s="31" t="s">
        <v>113</v>
      </c>
      <c r="C33" s="13" t="s">
        <v>140</v>
      </c>
      <c r="D33" s="98">
        <v>1000000000</v>
      </c>
    </row>
    <row r="34" spans="1:5" ht="14" x14ac:dyDescent="0.15">
      <c r="A34" s="31" t="s">
        <v>163</v>
      </c>
      <c r="B34" s="31" t="s">
        <v>113</v>
      </c>
      <c r="C34" s="13" t="s">
        <v>164</v>
      </c>
      <c r="D34" s="98">
        <v>580137000</v>
      </c>
    </row>
    <row r="35" spans="1:5" ht="15.75" customHeight="1" x14ac:dyDescent="0.15">
      <c r="A35" s="31" t="s">
        <v>166</v>
      </c>
      <c r="B35" s="31" t="s">
        <v>165</v>
      </c>
      <c r="C35" s="13" t="s">
        <v>140</v>
      </c>
      <c r="D35" s="98">
        <v>1500000000</v>
      </c>
    </row>
    <row r="36" spans="1:5" ht="15.75" customHeight="1" x14ac:dyDescent="0.15">
      <c r="A36" s="31" t="s">
        <v>167</v>
      </c>
      <c r="B36" s="31" t="s">
        <v>168</v>
      </c>
      <c r="C36" s="13" t="s">
        <v>164</v>
      </c>
      <c r="D36" s="98">
        <v>20000000</v>
      </c>
    </row>
    <row r="37" spans="1:5" ht="15.75" customHeight="1" x14ac:dyDescent="0.15">
      <c r="A37" s="31" t="s">
        <v>169</v>
      </c>
      <c r="B37" s="31" t="s">
        <v>170</v>
      </c>
      <c r="C37" s="13" t="s">
        <v>164</v>
      </c>
      <c r="D37" s="98">
        <v>200000000</v>
      </c>
    </row>
    <row r="38" spans="1:5" ht="15.75" customHeight="1" x14ac:dyDescent="0.15">
      <c r="A38" s="89" t="s">
        <v>171</v>
      </c>
      <c r="B38" s="89" t="s">
        <v>172</v>
      </c>
      <c r="C38" s="90" t="s">
        <v>164</v>
      </c>
      <c r="D38" s="99">
        <v>400000000</v>
      </c>
    </row>
    <row r="39" spans="1:5" ht="15.75" customHeight="1" x14ac:dyDescent="0.15">
      <c r="A39" s="91" t="s">
        <v>43</v>
      </c>
      <c r="B39" s="92"/>
      <c r="C39" s="92"/>
      <c r="D39" s="93">
        <f>SUM(D7:D38)</f>
        <v>32899185888</v>
      </c>
    </row>
    <row r="40" spans="1:5" ht="15.75" customHeight="1" x14ac:dyDescent="0.15">
      <c r="A40" s="94" t="s">
        <v>44</v>
      </c>
      <c r="B40" s="38"/>
      <c r="C40" s="38"/>
      <c r="D40" s="101">
        <f>'Expenditure  Page '!B18</f>
        <v>169652771486</v>
      </c>
    </row>
    <row r="41" spans="1:5" ht="15.75" customHeight="1" x14ac:dyDescent="0.15">
      <c r="A41" s="96" t="s">
        <v>45</v>
      </c>
      <c r="B41" s="97"/>
      <c r="C41" s="97"/>
      <c r="D41" s="100">
        <f>D39/D40*100</f>
        <v>19.39207099290735</v>
      </c>
    </row>
    <row r="42" spans="1:5" ht="15.75" customHeight="1" x14ac:dyDescent="0.15">
      <c r="B42" s="39"/>
      <c r="C42" s="39"/>
      <c r="E42" s="40"/>
    </row>
    <row r="43" spans="1:5" ht="16" x14ac:dyDescent="0.15">
      <c r="A43" s="106" t="s">
        <v>37</v>
      </c>
      <c r="B43" s="28"/>
      <c r="C43" s="28"/>
      <c r="D43" s="28"/>
    </row>
    <row r="44" spans="1:5" ht="15.75" customHeight="1" x14ac:dyDescent="0.15">
      <c r="A44" s="88" t="str">
        <f t="shared" ref="A44:A49" si="0">A7</f>
        <v>Purchase of fertilizer</v>
      </c>
      <c r="B44" s="102">
        <f t="shared" ref="B44:B49" si="1">D7</f>
        <v>3000000000</v>
      </c>
    </row>
    <row r="45" spans="1:5" ht="15.75" customHeight="1" x14ac:dyDescent="0.15">
      <c r="A45" s="88" t="str">
        <f t="shared" si="0"/>
        <v xml:space="preserve">Purchase of Grains </v>
      </c>
      <c r="B45" s="102">
        <f t="shared" si="1"/>
        <v>300000000</v>
      </c>
    </row>
    <row r="46" spans="1:5" ht="15.75" customHeight="1" x14ac:dyDescent="0.15">
      <c r="A46" s="88" t="str">
        <f t="shared" si="0"/>
        <v>Dams and Irrigation Sceme</v>
      </c>
      <c r="B46" s="102">
        <f t="shared" si="1"/>
        <v>900000000</v>
      </c>
    </row>
    <row r="47" spans="1:5" ht="15.75" customHeight="1" x14ac:dyDescent="0.15">
      <c r="A47" s="88" t="str">
        <f t="shared" si="0"/>
        <v>Recapitalisation and Aquisation of Shares</v>
      </c>
      <c r="B47" s="102">
        <f t="shared" si="1"/>
        <v>400000000</v>
      </c>
    </row>
    <row r="48" spans="1:5" ht="15.75" customHeight="1" x14ac:dyDescent="0.15">
      <c r="A48" s="88" t="str">
        <f t="shared" si="0"/>
        <v>Resussitation of State Dormant Industries</v>
      </c>
      <c r="B48" s="102">
        <f t="shared" si="1"/>
        <v>230000000</v>
      </c>
    </row>
    <row r="49" spans="1:5" ht="15.75" customHeight="1" x14ac:dyDescent="0.15">
      <c r="A49" s="88" t="str">
        <f t="shared" si="0"/>
        <v>Statewide Electrification Project</v>
      </c>
      <c r="B49" s="102">
        <f t="shared" si="1"/>
        <v>1065000000</v>
      </c>
    </row>
    <row r="50" spans="1:5" ht="15.75" customHeight="1" x14ac:dyDescent="0.15">
      <c r="A50" s="37" t="s">
        <v>69</v>
      </c>
      <c r="B50" s="93">
        <f>SUM(B44:B49)</f>
        <v>5895000000</v>
      </c>
    </row>
    <row r="51" spans="1:5" ht="15.75" customHeight="1" x14ac:dyDescent="0.15">
      <c r="A51" s="37" t="s">
        <v>46</v>
      </c>
      <c r="B51" s="93">
        <f>B52-B50</f>
        <v>91469252428</v>
      </c>
    </row>
    <row r="52" spans="1:5" ht="15.75" customHeight="1" x14ac:dyDescent="0.15">
      <c r="A52" s="104" t="s">
        <v>70</v>
      </c>
      <c r="B52" s="105">
        <f>'Expenditure  Page '!B16</f>
        <v>97364252428</v>
      </c>
    </row>
    <row r="53" spans="1:5" ht="15.75" customHeight="1" x14ac:dyDescent="0.2">
      <c r="A53" s="104" t="s">
        <v>71</v>
      </c>
      <c r="B53" s="105">
        <f>'Expenditure  Page '!B14</f>
        <v>72288519058</v>
      </c>
      <c r="E53" s="42"/>
    </row>
    <row r="54" spans="1:5" ht="16" x14ac:dyDescent="0.2">
      <c r="A54" s="104" t="s">
        <v>67</v>
      </c>
      <c r="B54" s="105">
        <f>'Expenditure  Page '!B18</f>
        <v>169652771486</v>
      </c>
      <c r="E54" s="42"/>
    </row>
    <row r="55" spans="1:5" ht="15.75" customHeight="1" thickBot="1" x14ac:dyDescent="0.25">
      <c r="B55" s="44"/>
      <c r="C55" s="44"/>
      <c r="D55" s="42"/>
    </row>
    <row r="56" spans="1:5" ht="15.75" customHeight="1" x14ac:dyDescent="0.2">
      <c r="A56" s="54" t="s">
        <v>48</v>
      </c>
      <c r="B56" s="43"/>
      <c r="C56" s="43"/>
      <c r="D56" s="41"/>
    </row>
    <row r="57" spans="1:5" ht="15.75" customHeight="1" x14ac:dyDescent="0.2">
      <c r="A57" s="55" t="s">
        <v>25</v>
      </c>
      <c r="B57" s="44"/>
      <c r="C57" s="44"/>
      <c r="D57" s="42"/>
    </row>
    <row r="58" spans="1:5" ht="15.75" customHeight="1" x14ac:dyDescent="0.2">
      <c r="A58" s="56" t="s">
        <v>53</v>
      </c>
      <c r="B58" s="44"/>
      <c r="C58" s="44"/>
      <c r="D58" s="42"/>
    </row>
    <row r="59" spans="1:5" ht="15.75" customHeight="1" x14ac:dyDescent="0.2">
      <c r="A59" s="57" t="s">
        <v>52</v>
      </c>
      <c r="B59" s="43"/>
      <c r="C59" s="43"/>
      <c r="D59" s="41"/>
    </row>
    <row r="60" spans="1:5" ht="15.75" customHeight="1" thickBot="1" x14ac:dyDescent="0.25">
      <c r="A60" s="58" t="s">
        <v>51</v>
      </c>
      <c r="B60" s="44"/>
      <c r="C60" s="44"/>
      <c r="D60" s="42"/>
    </row>
    <row r="61" spans="1:5" ht="15.75" customHeight="1" x14ac:dyDescent="0.2">
      <c r="B61" s="44"/>
      <c r="C61" s="44"/>
      <c r="D61" s="42"/>
    </row>
    <row r="62" spans="1:5" ht="15.75" customHeight="1" x14ac:dyDescent="0.2">
      <c r="B62" s="43"/>
      <c r="C62" s="43"/>
      <c r="D62" s="41"/>
    </row>
    <row r="63" spans="1:5" ht="15.75" customHeight="1" x14ac:dyDescent="0.2">
      <c r="B63" s="44"/>
      <c r="C63" s="44"/>
      <c r="D63" s="42"/>
    </row>
    <row r="64" spans="1:5" ht="15.75" customHeight="1" x14ac:dyDescent="0.2">
      <c r="B64" s="44"/>
      <c r="C64" s="44"/>
      <c r="D64" s="42"/>
    </row>
    <row r="65" spans="2:4" ht="15.75" customHeight="1" x14ac:dyDescent="0.2">
      <c r="B65" s="43"/>
      <c r="C65" s="43"/>
      <c r="D65" s="41"/>
    </row>
    <row r="66" spans="2:4" ht="15.75" customHeight="1" x14ac:dyDescent="0.2">
      <c r="B66" s="43"/>
      <c r="C66" s="43"/>
      <c r="D66" s="41"/>
    </row>
    <row r="67" spans="2:4" ht="15.75" customHeight="1" x14ac:dyDescent="0.2">
      <c r="B67" s="44"/>
      <c r="C67" s="44"/>
      <c r="D67" s="42"/>
    </row>
    <row r="68" spans="2:4" ht="15.75" customHeight="1" x14ac:dyDescent="0.2">
      <c r="B68" s="43"/>
      <c r="C68" s="43"/>
      <c r="D68" s="41"/>
    </row>
    <row r="69" spans="2:4" ht="15.75" customHeight="1" x14ac:dyDescent="0.2">
      <c r="B69" s="44"/>
      <c r="C69" s="44"/>
      <c r="D69" s="42"/>
    </row>
    <row r="70" spans="2:4" ht="15.75" customHeight="1" x14ac:dyDescent="0.2">
      <c r="B70" s="43"/>
      <c r="C70" s="43"/>
      <c r="D70" s="41"/>
    </row>
    <row r="71" spans="2:4" ht="15.75" customHeight="1" x14ac:dyDescent="0.2">
      <c r="B71" s="43"/>
      <c r="C71" s="43"/>
      <c r="D71" s="41"/>
    </row>
    <row r="72" spans="2:4" ht="15.75" customHeight="1" x14ac:dyDescent="0.2">
      <c r="B72" s="43"/>
      <c r="C72" s="43"/>
      <c r="D72" s="41"/>
    </row>
    <row r="73" spans="2:4" ht="15.75" customHeight="1" x14ac:dyDescent="0.2">
      <c r="B73" s="43"/>
      <c r="C73" s="43"/>
      <c r="D73" s="41"/>
    </row>
    <row r="74" spans="2:4" ht="15.75" customHeight="1" x14ac:dyDescent="0.2">
      <c r="B74" s="43"/>
      <c r="C74" s="43"/>
      <c r="D74" s="41"/>
    </row>
    <row r="75" spans="2:4" ht="15.75" customHeight="1" x14ac:dyDescent="0.2">
      <c r="B75" s="44"/>
      <c r="C75" s="44"/>
      <c r="D75" s="42"/>
    </row>
    <row r="76" spans="2:4" ht="15.75" customHeight="1" x14ac:dyDescent="0.2">
      <c r="B76" s="44"/>
      <c r="C76" s="44"/>
      <c r="D76" s="42"/>
    </row>
    <row r="77" spans="2:4" ht="15.75" customHeight="1" x14ac:dyDescent="0.2">
      <c r="B77" s="44"/>
      <c r="C77" s="44"/>
      <c r="D77" s="42"/>
    </row>
    <row r="78" spans="2:4" ht="15.75" customHeight="1" x14ac:dyDescent="0.2">
      <c r="B78" s="43"/>
      <c r="C78" s="43"/>
      <c r="D78" s="41"/>
    </row>
    <row r="79" spans="2:4" ht="15.75" customHeight="1" x14ac:dyDescent="0.2">
      <c r="B79" s="44"/>
      <c r="C79" s="44"/>
      <c r="D79" s="42"/>
    </row>
    <row r="80" spans="2:4" ht="15.75" customHeight="1" x14ac:dyDescent="0.2">
      <c r="B80" s="44"/>
      <c r="C80" s="44"/>
      <c r="D80" s="42"/>
    </row>
    <row r="81" spans="2:4" ht="15.75" customHeight="1" x14ac:dyDescent="0.2">
      <c r="B81" s="43"/>
      <c r="C81" s="43"/>
      <c r="D81" s="41"/>
    </row>
    <row r="82" spans="2:4" ht="15.75" customHeight="1" x14ac:dyDescent="0.2">
      <c r="B82" s="43"/>
      <c r="C82" s="43"/>
      <c r="D82" s="41"/>
    </row>
    <row r="83" spans="2:4" ht="15.75" customHeight="1" x14ac:dyDescent="0.2">
      <c r="B83" s="43"/>
      <c r="C83" s="43"/>
      <c r="D83" s="41"/>
    </row>
    <row r="84" spans="2:4" ht="15.75" customHeight="1" x14ac:dyDescent="0.2">
      <c r="B84" s="43"/>
      <c r="C84" s="43"/>
      <c r="D84" s="41"/>
    </row>
    <row r="85" spans="2:4" ht="15.75" customHeight="1" x14ac:dyDescent="0.2">
      <c r="B85" s="43"/>
      <c r="C85" s="43"/>
      <c r="D85" s="41"/>
    </row>
    <row r="86" spans="2:4" ht="15.75" customHeight="1" x14ac:dyDescent="0.2">
      <c r="B86" s="43"/>
      <c r="C86" s="43"/>
      <c r="D86" s="41"/>
    </row>
    <row r="87" spans="2:4" ht="15.75" customHeight="1" x14ac:dyDescent="0.2">
      <c r="B87" s="43"/>
      <c r="C87" s="43"/>
      <c r="D87" s="41"/>
    </row>
    <row r="88" spans="2:4" ht="15.75" customHeight="1" x14ac:dyDescent="0.2">
      <c r="B88" s="43"/>
      <c r="C88" s="43"/>
      <c r="D88" s="41"/>
    </row>
    <row r="89" spans="2:4" ht="15.75" customHeight="1" x14ac:dyDescent="0.2">
      <c r="B89" s="43"/>
      <c r="C89" s="43"/>
      <c r="D89" s="41"/>
    </row>
    <row r="90" spans="2:4" ht="15.75" customHeight="1" x14ac:dyDescent="0.2">
      <c r="B90" s="44"/>
      <c r="C90" s="44"/>
      <c r="D90" s="42"/>
    </row>
    <row r="91" spans="2:4" ht="15.75" customHeight="1" x14ac:dyDescent="0.2">
      <c r="B91" s="43"/>
      <c r="C91" s="43"/>
      <c r="D91" s="41"/>
    </row>
    <row r="92" spans="2:4" ht="15.75" customHeight="1" x14ac:dyDescent="0.2">
      <c r="B92" s="44"/>
      <c r="C92" s="44"/>
      <c r="D92" s="42"/>
    </row>
    <row r="93" spans="2:4" ht="15.75" customHeight="1" x14ac:dyDescent="0.2">
      <c r="B93" s="43"/>
      <c r="C93" s="43"/>
      <c r="D93" s="41"/>
    </row>
    <row r="94" spans="2:4" ht="15.75" customHeight="1" x14ac:dyDescent="0.2">
      <c r="B94" s="44"/>
      <c r="C94" s="44"/>
      <c r="D94" s="42"/>
    </row>
    <row r="95" spans="2:4" ht="15.75" customHeight="1" x14ac:dyDescent="0.2">
      <c r="B95" s="43"/>
      <c r="C95" s="43"/>
      <c r="D95" s="41"/>
    </row>
    <row r="96" spans="2:4" ht="15.75" customHeight="1" x14ac:dyDescent="0.2">
      <c r="B96" s="44"/>
      <c r="C96" s="44"/>
      <c r="D96" s="42"/>
    </row>
    <row r="97" spans="2:4" ht="15.75" customHeight="1" x14ac:dyDescent="0.2">
      <c r="B97" s="43"/>
      <c r="C97" s="43"/>
      <c r="D97" s="41"/>
    </row>
    <row r="98" spans="2:4" ht="15.75" customHeight="1" x14ac:dyDescent="0.2">
      <c r="B98" s="44"/>
      <c r="C98" s="44"/>
      <c r="D98" s="42"/>
    </row>
    <row r="99" spans="2:4" ht="15.75" customHeight="1" x14ac:dyDescent="0.2">
      <c r="B99" s="43"/>
      <c r="C99" s="43"/>
      <c r="D99" s="41"/>
    </row>
    <row r="100" spans="2:4" ht="15.75" customHeight="1" x14ac:dyDescent="0.2">
      <c r="B100" s="43"/>
      <c r="C100" s="43"/>
      <c r="D100" s="41"/>
    </row>
    <row r="101" spans="2:4" ht="15.75" customHeight="1" x14ac:dyDescent="0.2">
      <c r="B101" s="43"/>
      <c r="C101" s="43"/>
      <c r="D101" s="41"/>
    </row>
    <row r="102" spans="2:4" ht="15.75" customHeight="1" x14ac:dyDescent="0.2">
      <c r="B102" s="43"/>
      <c r="C102" s="43"/>
      <c r="D102" s="41"/>
    </row>
    <row r="103" spans="2:4" ht="15.75" customHeight="1" x14ac:dyDescent="0.2">
      <c r="B103" s="43"/>
      <c r="C103" s="43"/>
      <c r="D103" s="41"/>
    </row>
    <row r="104" spans="2:4" ht="15.75" customHeight="1" x14ac:dyDescent="0.15">
      <c r="B104" s="39"/>
      <c r="C104" s="39"/>
    </row>
    <row r="105" spans="2:4" ht="15.75" customHeight="1" x14ac:dyDescent="0.15">
      <c r="B105" s="39"/>
      <c r="C105" s="39"/>
    </row>
    <row r="106" spans="2:4" ht="15.75" customHeight="1" x14ac:dyDescent="0.15">
      <c r="B106" s="39"/>
      <c r="C106" s="39"/>
    </row>
    <row r="107" spans="2:4" ht="15.75" customHeight="1" x14ac:dyDescent="0.15">
      <c r="B107" s="39"/>
      <c r="C107" s="39"/>
    </row>
    <row r="108" spans="2:4" ht="15.75" customHeight="1" x14ac:dyDescent="0.15">
      <c r="B108" s="39"/>
      <c r="C108" s="39"/>
    </row>
    <row r="109" spans="2:4" ht="15.75" customHeight="1" x14ac:dyDescent="0.15">
      <c r="B109" s="39"/>
      <c r="C109" s="39"/>
    </row>
    <row r="110" spans="2:4" ht="15.75" customHeight="1" x14ac:dyDescent="0.15">
      <c r="B110" s="39"/>
      <c r="C110" s="39"/>
    </row>
    <row r="111" spans="2:4" ht="15.75" customHeight="1" x14ac:dyDescent="0.15">
      <c r="B111" s="39"/>
      <c r="C111" s="39"/>
    </row>
    <row r="112" spans="2:4" ht="15.75" customHeight="1" x14ac:dyDescent="0.15">
      <c r="B112" s="39"/>
      <c r="C112" s="39"/>
    </row>
    <row r="113" spans="2:3" ht="15.75" customHeight="1" x14ac:dyDescent="0.15">
      <c r="B113" s="39"/>
      <c r="C113" s="39"/>
    </row>
    <row r="114" spans="2:3" ht="15.75" customHeight="1" x14ac:dyDescent="0.15">
      <c r="B114" s="39"/>
      <c r="C114" s="39"/>
    </row>
    <row r="115" spans="2:3" ht="15.75" customHeight="1" x14ac:dyDescent="0.15">
      <c r="B115" s="39"/>
      <c r="C115" s="39"/>
    </row>
    <row r="116" spans="2:3" ht="15.75" customHeight="1" x14ac:dyDescent="0.15">
      <c r="B116" s="39"/>
      <c r="C116" s="39"/>
    </row>
    <row r="117" spans="2:3" ht="15.75" customHeight="1" x14ac:dyDescent="0.15">
      <c r="B117" s="39"/>
      <c r="C117" s="39"/>
    </row>
    <row r="118" spans="2:3" ht="15.75" customHeight="1" x14ac:dyDescent="0.15">
      <c r="B118" s="39"/>
      <c r="C118" s="39"/>
    </row>
    <row r="119" spans="2:3" ht="15.75" customHeight="1" x14ac:dyDescent="0.15">
      <c r="B119" s="39"/>
      <c r="C119" s="39"/>
    </row>
    <row r="120" spans="2:3" ht="15.75" customHeight="1" x14ac:dyDescent="0.15">
      <c r="B120" s="39"/>
      <c r="C120" s="39"/>
    </row>
    <row r="121" spans="2:3" ht="15.75" customHeight="1" x14ac:dyDescent="0.15">
      <c r="B121" s="39"/>
      <c r="C121" s="39"/>
    </row>
    <row r="122" spans="2:3" ht="15.75" customHeight="1" x14ac:dyDescent="0.15">
      <c r="B122" s="39"/>
      <c r="C122" s="39"/>
    </row>
    <row r="123" spans="2:3" ht="15.75" customHeight="1" x14ac:dyDescent="0.15">
      <c r="B123" s="39"/>
      <c r="C123" s="39"/>
    </row>
    <row r="124" spans="2:3" ht="15.75" customHeight="1" x14ac:dyDescent="0.15">
      <c r="B124" s="39"/>
      <c r="C124" s="39"/>
    </row>
    <row r="125" spans="2:3" ht="15.75" customHeight="1" x14ac:dyDescent="0.15">
      <c r="B125" s="39"/>
      <c r="C125" s="39"/>
    </row>
    <row r="126" spans="2:3" ht="15.75" customHeight="1" x14ac:dyDescent="0.15">
      <c r="B126" s="39"/>
      <c r="C126" s="39"/>
    </row>
    <row r="127" spans="2:3" ht="15.75" customHeight="1" x14ac:dyDescent="0.15">
      <c r="B127" s="39"/>
      <c r="C127" s="39"/>
    </row>
    <row r="128" spans="2:3" ht="15.75" customHeight="1" x14ac:dyDescent="0.15">
      <c r="B128" s="39"/>
      <c r="C128" s="39"/>
    </row>
    <row r="129" spans="2:3" ht="15.75" customHeight="1" x14ac:dyDescent="0.15">
      <c r="B129" s="39"/>
      <c r="C129" s="39"/>
    </row>
    <row r="130" spans="2:3" ht="15.75" customHeight="1" x14ac:dyDescent="0.15">
      <c r="B130" s="39"/>
      <c r="C130" s="39"/>
    </row>
    <row r="131" spans="2:3" ht="15.75" customHeight="1" x14ac:dyDescent="0.15">
      <c r="B131" s="39"/>
      <c r="C131" s="39"/>
    </row>
    <row r="132" spans="2:3" ht="15.75" customHeight="1" x14ac:dyDescent="0.15">
      <c r="B132" s="39"/>
      <c r="C132" s="39"/>
    </row>
    <row r="133" spans="2:3" ht="15.75" customHeight="1" x14ac:dyDescent="0.15">
      <c r="B133" s="39"/>
      <c r="C133" s="39"/>
    </row>
    <row r="134" spans="2:3" ht="15.75" customHeight="1" x14ac:dyDescent="0.15">
      <c r="B134" s="39"/>
      <c r="C134" s="39"/>
    </row>
    <row r="135" spans="2:3" ht="15.75" customHeight="1" x14ac:dyDescent="0.15">
      <c r="B135" s="39"/>
      <c r="C135" s="39"/>
    </row>
    <row r="136" spans="2:3" ht="15.75" customHeight="1" x14ac:dyDescent="0.15">
      <c r="B136" s="39"/>
      <c r="C136" s="39"/>
    </row>
    <row r="137" spans="2:3" ht="15.75" customHeight="1" x14ac:dyDescent="0.15">
      <c r="B137" s="39"/>
      <c r="C137" s="39"/>
    </row>
    <row r="138" spans="2:3" ht="15.75" customHeight="1" x14ac:dyDescent="0.15">
      <c r="B138" s="39"/>
      <c r="C138" s="39"/>
    </row>
    <row r="139" spans="2:3" ht="15.75" customHeight="1" x14ac:dyDescent="0.15">
      <c r="B139" s="39"/>
      <c r="C139" s="39"/>
    </row>
    <row r="140" spans="2:3" ht="15.75" customHeight="1" x14ac:dyDescent="0.15">
      <c r="B140" s="39"/>
      <c r="C140" s="39"/>
    </row>
    <row r="141" spans="2:3" ht="15.75" customHeight="1" x14ac:dyDescent="0.15">
      <c r="B141" s="39"/>
      <c r="C141" s="39"/>
    </row>
    <row r="142" spans="2:3" ht="15.75" customHeight="1" x14ac:dyDescent="0.15">
      <c r="B142" s="39"/>
      <c r="C142" s="39"/>
    </row>
    <row r="143" spans="2:3" ht="15.75" customHeight="1" x14ac:dyDescent="0.15">
      <c r="B143" s="39"/>
      <c r="C143" s="39"/>
    </row>
    <row r="144" spans="2:3" ht="15.75" customHeight="1" x14ac:dyDescent="0.15">
      <c r="B144" s="39"/>
      <c r="C144" s="39"/>
    </row>
    <row r="145" spans="2:3" ht="15.75" customHeight="1" x14ac:dyDescent="0.15">
      <c r="B145" s="39"/>
      <c r="C145" s="39"/>
    </row>
    <row r="146" spans="2:3" ht="15.75" customHeight="1" x14ac:dyDescent="0.15">
      <c r="B146" s="39"/>
      <c r="C146" s="39"/>
    </row>
    <row r="147" spans="2:3" ht="15.75" customHeight="1" x14ac:dyDescent="0.15">
      <c r="B147" s="39"/>
      <c r="C147" s="39"/>
    </row>
    <row r="148" spans="2:3" ht="15.75" customHeight="1" x14ac:dyDescent="0.15">
      <c r="B148" s="39"/>
      <c r="C148" s="39"/>
    </row>
    <row r="149" spans="2:3" ht="15.75" customHeight="1" x14ac:dyDescent="0.15">
      <c r="B149" s="39"/>
      <c r="C149" s="39"/>
    </row>
    <row r="150" spans="2:3" ht="15.75" customHeight="1" x14ac:dyDescent="0.15">
      <c r="B150" s="39"/>
      <c r="C150" s="39"/>
    </row>
    <row r="151" spans="2:3" ht="15.75" customHeight="1" x14ac:dyDescent="0.15">
      <c r="B151" s="39"/>
      <c r="C151" s="39"/>
    </row>
    <row r="152" spans="2:3" ht="15.75" customHeight="1" x14ac:dyDescent="0.15">
      <c r="B152" s="39"/>
      <c r="C152" s="39"/>
    </row>
    <row r="153" spans="2:3" ht="15.75" customHeight="1" x14ac:dyDescent="0.15">
      <c r="B153" s="39"/>
      <c r="C153" s="39"/>
    </row>
    <row r="154" spans="2:3" ht="15.75" customHeight="1" x14ac:dyDescent="0.15">
      <c r="B154" s="39"/>
      <c r="C154" s="39"/>
    </row>
    <row r="155" spans="2:3" ht="15.75" customHeight="1" x14ac:dyDescent="0.15">
      <c r="B155" s="39"/>
      <c r="C155" s="39"/>
    </row>
    <row r="156" spans="2:3" ht="15.75" customHeight="1" x14ac:dyDescent="0.15">
      <c r="B156" s="39"/>
      <c r="C156" s="39"/>
    </row>
    <row r="157" spans="2:3" ht="15.75" customHeight="1" x14ac:dyDescent="0.15">
      <c r="B157" s="39"/>
      <c r="C157" s="39"/>
    </row>
    <row r="158" spans="2:3" ht="15.75" customHeight="1" x14ac:dyDescent="0.15">
      <c r="B158" s="39"/>
      <c r="C158" s="39"/>
    </row>
    <row r="159" spans="2:3" ht="15.75" customHeight="1" x14ac:dyDescent="0.15">
      <c r="B159" s="39"/>
      <c r="C159" s="39"/>
    </row>
    <row r="160" spans="2:3" ht="15.75" customHeight="1" x14ac:dyDescent="0.15">
      <c r="B160" s="39"/>
      <c r="C160" s="39"/>
    </row>
    <row r="161" spans="2:3" ht="15.75" customHeight="1" x14ac:dyDescent="0.15">
      <c r="B161" s="39"/>
      <c r="C161" s="39"/>
    </row>
    <row r="162" spans="2:3" ht="15.75" customHeight="1" x14ac:dyDescent="0.15">
      <c r="B162" s="39"/>
      <c r="C162" s="39"/>
    </row>
    <row r="163" spans="2:3" ht="15.75" customHeight="1" x14ac:dyDescent="0.15">
      <c r="B163" s="39"/>
      <c r="C163" s="39"/>
    </row>
    <row r="164" spans="2:3" ht="15.75" customHeight="1" x14ac:dyDescent="0.15">
      <c r="B164" s="39"/>
      <c r="C164" s="39"/>
    </row>
    <row r="165" spans="2:3" ht="15.75" customHeight="1" x14ac:dyDescent="0.15">
      <c r="B165" s="39"/>
      <c r="C165" s="39"/>
    </row>
    <row r="166" spans="2:3" ht="15.75" customHeight="1" x14ac:dyDescent="0.15">
      <c r="B166" s="39"/>
      <c r="C166" s="39"/>
    </row>
    <row r="167" spans="2:3" ht="15.75" customHeight="1" x14ac:dyDescent="0.15">
      <c r="B167" s="39"/>
      <c r="C167" s="39"/>
    </row>
    <row r="168" spans="2:3" ht="15.75" customHeight="1" x14ac:dyDescent="0.15">
      <c r="B168" s="39"/>
      <c r="C168" s="39"/>
    </row>
    <row r="169" spans="2:3" ht="15.75" customHeight="1" x14ac:dyDescent="0.15">
      <c r="B169" s="39"/>
      <c r="C169" s="39"/>
    </row>
    <row r="170" spans="2:3" ht="15.75" customHeight="1" x14ac:dyDescent="0.15">
      <c r="B170" s="39"/>
      <c r="C170" s="39"/>
    </row>
    <row r="171" spans="2:3" ht="15.75" customHeight="1" x14ac:dyDescent="0.15">
      <c r="B171" s="39"/>
      <c r="C171" s="39"/>
    </row>
    <row r="172" spans="2:3" ht="15.75" customHeight="1" x14ac:dyDescent="0.15">
      <c r="B172" s="39"/>
      <c r="C172" s="39"/>
    </row>
    <row r="173" spans="2:3" ht="15.75" customHeight="1" x14ac:dyDescent="0.15">
      <c r="B173" s="39"/>
      <c r="C173" s="39"/>
    </row>
    <row r="174" spans="2:3" ht="15.75" customHeight="1" x14ac:dyDescent="0.15">
      <c r="B174" s="39"/>
      <c r="C174" s="39"/>
    </row>
    <row r="175" spans="2:3" ht="15.75" customHeight="1" x14ac:dyDescent="0.15">
      <c r="B175" s="39"/>
      <c r="C175" s="39"/>
    </row>
    <row r="176" spans="2:3" ht="15.75" customHeight="1" x14ac:dyDescent="0.15">
      <c r="B176" s="39"/>
      <c r="C176" s="39"/>
    </row>
    <row r="177" spans="2:3" ht="15.75" customHeight="1" x14ac:dyDescent="0.15">
      <c r="B177" s="39"/>
      <c r="C177" s="39"/>
    </row>
    <row r="178" spans="2:3" ht="15.75" customHeight="1" x14ac:dyDescent="0.15">
      <c r="B178" s="39"/>
      <c r="C178" s="39"/>
    </row>
    <row r="179" spans="2:3" ht="15.75" customHeight="1" x14ac:dyDescent="0.15">
      <c r="B179" s="39"/>
      <c r="C179" s="39"/>
    </row>
    <row r="180" spans="2:3" ht="15.75" customHeight="1" x14ac:dyDescent="0.15">
      <c r="B180" s="39"/>
      <c r="C180" s="39"/>
    </row>
    <row r="181" spans="2:3" ht="15.75" customHeight="1" x14ac:dyDescent="0.15">
      <c r="B181" s="39"/>
      <c r="C181" s="39"/>
    </row>
    <row r="182" spans="2:3" ht="15.75" customHeight="1" x14ac:dyDescent="0.15">
      <c r="B182" s="39"/>
      <c r="C182" s="39"/>
    </row>
    <row r="183" spans="2:3" ht="15.75" customHeight="1" x14ac:dyDescent="0.15">
      <c r="B183" s="39"/>
      <c r="C183" s="39"/>
    </row>
    <row r="184" spans="2:3" ht="15.75" customHeight="1" x14ac:dyDescent="0.15">
      <c r="B184" s="39"/>
      <c r="C184" s="39"/>
    </row>
    <row r="185" spans="2:3" ht="15.75" customHeight="1" x14ac:dyDescent="0.15">
      <c r="B185" s="39"/>
      <c r="C185" s="39"/>
    </row>
    <row r="186" spans="2:3" ht="15.75" customHeight="1" x14ac:dyDescent="0.15">
      <c r="B186" s="39"/>
      <c r="C186" s="39"/>
    </row>
    <row r="187" spans="2:3" ht="15.75" customHeight="1" x14ac:dyDescent="0.15">
      <c r="B187" s="39"/>
      <c r="C187" s="39"/>
    </row>
    <row r="188" spans="2:3" ht="15.75" customHeight="1" x14ac:dyDescent="0.15">
      <c r="B188" s="39"/>
      <c r="C188" s="39"/>
    </row>
    <row r="189" spans="2:3" ht="15.75" customHeight="1" x14ac:dyDescent="0.15">
      <c r="B189" s="39"/>
      <c r="C189" s="39"/>
    </row>
    <row r="190" spans="2:3" ht="15.75" customHeight="1" x14ac:dyDescent="0.15">
      <c r="B190" s="39"/>
      <c r="C190" s="39"/>
    </row>
    <row r="191" spans="2:3" ht="15.75" customHeight="1" x14ac:dyDescent="0.15">
      <c r="B191" s="39"/>
      <c r="C191" s="39"/>
    </row>
    <row r="192" spans="2:3" ht="15.75" customHeight="1" x14ac:dyDescent="0.15">
      <c r="B192" s="39"/>
      <c r="C192" s="39"/>
    </row>
    <row r="193" spans="2:3" ht="15.75" customHeight="1" x14ac:dyDescent="0.15">
      <c r="B193" s="39"/>
      <c r="C193" s="39"/>
    </row>
    <row r="194" spans="2:3" ht="15.75" customHeight="1" x14ac:dyDescent="0.15">
      <c r="B194" s="39"/>
      <c r="C194" s="39"/>
    </row>
    <row r="195" spans="2:3" ht="15.75" customHeight="1" x14ac:dyDescent="0.15">
      <c r="B195" s="39"/>
      <c r="C195" s="39"/>
    </row>
    <row r="196" spans="2:3" ht="15.75" customHeight="1" x14ac:dyDescent="0.15">
      <c r="B196" s="39"/>
      <c r="C196" s="39"/>
    </row>
    <row r="197" spans="2:3" ht="15.75" customHeight="1" x14ac:dyDescent="0.15">
      <c r="B197" s="39"/>
      <c r="C197" s="39"/>
    </row>
    <row r="198" spans="2:3" ht="15.75" customHeight="1" x14ac:dyDescent="0.15">
      <c r="B198" s="39"/>
      <c r="C198" s="39"/>
    </row>
    <row r="199" spans="2:3" ht="15.75" customHeight="1" x14ac:dyDescent="0.15">
      <c r="B199" s="39"/>
      <c r="C199" s="39"/>
    </row>
    <row r="200" spans="2:3" ht="15.75" customHeight="1" x14ac:dyDescent="0.15">
      <c r="B200" s="39"/>
      <c r="C200" s="39"/>
    </row>
    <row r="201" spans="2:3" ht="15.75" customHeight="1" x14ac:dyDescent="0.15">
      <c r="B201" s="39"/>
      <c r="C201" s="39"/>
    </row>
    <row r="202" spans="2:3" ht="15.75" customHeight="1" x14ac:dyDescent="0.15">
      <c r="B202" s="39"/>
      <c r="C202" s="39"/>
    </row>
    <row r="203" spans="2:3" ht="15.75" customHeight="1" x14ac:dyDescent="0.15">
      <c r="B203" s="39"/>
      <c r="C203" s="39"/>
    </row>
    <row r="204" spans="2:3" ht="15.75" customHeight="1" x14ac:dyDescent="0.15">
      <c r="B204" s="39"/>
      <c r="C204" s="39"/>
    </row>
    <row r="205" spans="2:3" ht="15.75" customHeight="1" x14ac:dyDescent="0.15">
      <c r="B205" s="39"/>
      <c r="C205" s="39"/>
    </row>
    <row r="206" spans="2:3" ht="15.75" customHeight="1" x14ac:dyDescent="0.15">
      <c r="B206" s="39"/>
      <c r="C206" s="39"/>
    </row>
    <row r="207" spans="2:3" ht="15.75" customHeight="1" x14ac:dyDescent="0.15">
      <c r="B207" s="39"/>
      <c r="C207" s="39"/>
    </row>
    <row r="208" spans="2:3" ht="15.75" customHeight="1" x14ac:dyDescent="0.15">
      <c r="B208" s="39"/>
      <c r="C208" s="39"/>
    </row>
    <row r="209" spans="2:3" ht="15.75" customHeight="1" x14ac:dyDescent="0.15">
      <c r="B209" s="39"/>
      <c r="C209" s="39"/>
    </row>
    <row r="210" spans="2:3" ht="15.75" customHeight="1" x14ac:dyDescent="0.15">
      <c r="B210" s="39"/>
      <c r="C210" s="39"/>
    </row>
    <row r="211" spans="2:3" ht="15.75" customHeight="1" x14ac:dyDescent="0.15">
      <c r="B211" s="39"/>
      <c r="C211" s="39"/>
    </row>
    <row r="212" spans="2:3" ht="15.75" customHeight="1" x14ac:dyDescent="0.15">
      <c r="B212" s="39"/>
      <c r="C212" s="39"/>
    </row>
    <row r="213" spans="2:3" ht="15.75" customHeight="1" x14ac:dyDescent="0.15">
      <c r="B213" s="39"/>
      <c r="C213" s="39"/>
    </row>
    <row r="214" spans="2:3" ht="15.75" customHeight="1" x14ac:dyDescent="0.15">
      <c r="B214" s="39"/>
      <c r="C214" s="39"/>
    </row>
    <row r="215" spans="2:3" ht="15.75" customHeight="1" x14ac:dyDescent="0.15">
      <c r="B215" s="39"/>
      <c r="C215" s="39"/>
    </row>
    <row r="216" spans="2:3" ht="15.75" customHeight="1" x14ac:dyDescent="0.15">
      <c r="B216" s="39"/>
      <c r="C216" s="39"/>
    </row>
    <row r="217" spans="2:3" ht="15.75" customHeight="1" x14ac:dyDescent="0.15">
      <c r="B217" s="39"/>
      <c r="C217" s="39"/>
    </row>
    <row r="218" spans="2:3" ht="15.75" customHeight="1" x14ac:dyDescent="0.15">
      <c r="B218" s="39"/>
      <c r="C218" s="39"/>
    </row>
    <row r="219" spans="2:3" ht="15.75" customHeight="1" x14ac:dyDescent="0.15">
      <c r="B219" s="39"/>
      <c r="C219" s="39"/>
    </row>
    <row r="220" spans="2:3" ht="15.75" customHeight="1" x14ac:dyDescent="0.15">
      <c r="B220" s="39"/>
      <c r="C220" s="39"/>
    </row>
    <row r="221" spans="2:3" ht="15.75" customHeight="1" x14ac:dyDescent="0.15">
      <c r="B221" s="39"/>
      <c r="C221" s="39"/>
    </row>
    <row r="222" spans="2:3" ht="15.75" customHeight="1" x14ac:dyDescent="0.15">
      <c r="B222" s="39"/>
      <c r="C222" s="39"/>
    </row>
    <row r="223" spans="2:3" ht="15.75" customHeight="1" x14ac:dyDescent="0.15">
      <c r="B223" s="39"/>
      <c r="C223" s="39"/>
    </row>
    <row r="224" spans="2:3" ht="15.75" customHeight="1" x14ac:dyDescent="0.15">
      <c r="B224" s="39"/>
      <c r="C224" s="39"/>
    </row>
    <row r="225" spans="2:3" ht="15.75" customHeight="1" x14ac:dyDescent="0.15">
      <c r="B225" s="39"/>
      <c r="C225" s="39"/>
    </row>
    <row r="226" spans="2:3" ht="15.75" customHeight="1" x14ac:dyDescent="0.15">
      <c r="B226" s="39"/>
      <c r="C226" s="39"/>
    </row>
    <row r="227" spans="2:3" ht="15.75" customHeight="1" x14ac:dyDescent="0.15">
      <c r="B227" s="39"/>
      <c r="C227" s="39"/>
    </row>
    <row r="228" spans="2:3" ht="15.75" customHeight="1" x14ac:dyDescent="0.15">
      <c r="B228" s="39"/>
      <c r="C228" s="39"/>
    </row>
    <row r="229" spans="2:3" ht="15.75" customHeight="1" x14ac:dyDescent="0.15">
      <c r="B229" s="39"/>
      <c r="C229" s="39"/>
    </row>
    <row r="230" spans="2:3" ht="15.75" customHeight="1" x14ac:dyDescent="0.15">
      <c r="B230" s="39"/>
      <c r="C230" s="39"/>
    </row>
    <row r="231" spans="2:3" ht="15.75" customHeight="1" x14ac:dyDescent="0.15">
      <c r="B231" s="39"/>
      <c r="C231" s="39"/>
    </row>
    <row r="232" spans="2:3" ht="15.75" customHeight="1" x14ac:dyDescent="0.15">
      <c r="B232" s="39"/>
      <c r="C232" s="39"/>
    </row>
    <row r="233" spans="2:3" ht="15.75" customHeight="1" x14ac:dyDescent="0.15">
      <c r="B233" s="39"/>
      <c r="C233" s="39"/>
    </row>
    <row r="234" spans="2:3" ht="15.75" customHeight="1" x14ac:dyDescent="0.15">
      <c r="B234" s="39"/>
      <c r="C234" s="39"/>
    </row>
    <row r="235" spans="2:3" ht="15.75" customHeight="1" x14ac:dyDescent="0.15">
      <c r="B235" s="39"/>
      <c r="C235" s="39"/>
    </row>
    <row r="236" spans="2:3" ht="15.75" customHeight="1" x14ac:dyDescent="0.15">
      <c r="B236" s="39"/>
      <c r="C236" s="39"/>
    </row>
    <row r="237" spans="2:3" ht="15.75" customHeight="1" x14ac:dyDescent="0.15">
      <c r="B237" s="39"/>
      <c r="C237" s="39"/>
    </row>
    <row r="238" spans="2:3" ht="15.75" customHeight="1" x14ac:dyDescent="0.15">
      <c r="B238" s="39"/>
      <c r="C238" s="39"/>
    </row>
    <row r="239" spans="2:3" ht="15.75" customHeight="1" x14ac:dyDescent="0.15"/>
    <row r="240" spans="2:3"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sheetData>
  <pageMargins left="0.7" right="0.7" top="0.75" bottom="0.75" header="0" footer="0"/>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Grants</vt:lpstr>
      <vt:lpstr>Loans </vt:lpstr>
      <vt:lpstr>Revenue and Financing Page </vt:lpstr>
      <vt:lpstr>Expenditure  Page </vt:lpstr>
      <vt:lpstr>General Framework </vt:lpstr>
      <vt:lpstr>Sectoral Allocations</vt:lpstr>
      <vt:lpstr>Main Capital Allocations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Yue Man Lee</dc:creator>
  <cp:lastModifiedBy>Microsoft Office User</cp:lastModifiedBy>
  <dcterms:created xsi:type="dcterms:W3CDTF">2019-03-22T12:36:33Z</dcterms:created>
  <dcterms:modified xsi:type="dcterms:W3CDTF">2019-04-28T10:16:01Z</dcterms:modified>
</cp:coreProperties>
</file>